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Parameters" sheetId="2" state="visible" r:id="rId4"/>
    <sheet name="Simulation" sheetId="3" state="visible" r:id="rId5"/>
    <sheet name="Reference_Values" sheetId="4" state="visible" r:id="rId6"/>
    <sheet name="Check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<sst xmlns="http://schemas.openxmlformats.org/spreadsheetml/2006/main" count="58" uniqueCount="49">
  <si>
    <t xml:space="preserve">DCT Laboratory — Vol I, Ch 2: Enterprise Systems and Transformation</t>
  </si>
  <si>
    <t xml:space="preserve">Seed 26102 · Companion to DCT_V1_Ch02_Lab.ipynb and AXIOM-02.</t>
  </si>
  <si>
    <t xml:space="preserve">Open enterprise system: x(k+1) = x(k) + dt·(a·(x_env − x(k)) + b·u(k)); feedback u = K·(x* − x).</t>
  </si>
  <si>
    <t xml:space="preserve">LEGEND — pale-gold cells on 'Parameters' are the editable inputs; everything else recalculates.</t>
  </si>
  <si>
    <t xml:space="preserve">Assumption: illustrative teaching calibration (book §2.5, Definition: Enterprise Feedback).</t>
  </si>
  <si>
    <t xml:space="preserve">Name</t>
  </si>
  <si>
    <t xml:space="preserve">Value</t>
  </si>
  <si>
    <t xml:space="preserve">dt</t>
  </si>
  <si>
    <t xml:space="preserve">a (env pull)</t>
  </si>
  <si>
    <t xml:space="preserve">b (control gain)</t>
  </si>
  <si>
    <t xml:space="preserve">K (feedback)</t>
  </si>
  <si>
    <t xml:space="preserve">x0</t>
  </si>
  <si>
    <t xml:space="preserve">x_env</t>
  </si>
  <si>
    <t xml:space="preserve">x_star</t>
  </si>
  <si>
    <t xml:space="preserve">Boundary panel</t>
  </si>
  <si>
    <t xml:space="preserve">Subsystem</t>
  </si>
  <si>
    <t xml:space="preserve">State</t>
  </si>
  <si>
    <t xml:space="preserve">Weight B1</t>
  </si>
  <si>
    <t xml:space="preserve">Weight B2</t>
  </si>
  <si>
    <t xml:space="preserve">Industrial</t>
  </si>
  <si>
    <t xml:space="preserve">Digital</t>
  </si>
  <si>
    <t xml:space="preserve">Shared services</t>
  </si>
  <si>
    <t xml:space="preserve">Ventures</t>
  </si>
  <si>
    <t xml:space="preserve">k</t>
  </si>
  <si>
    <t xml:space="preserve">t (yrs)</t>
  </si>
  <si>
    <t xml:space="preserve">x open loop</t>
  </si>
  <si>
    <t xml:space="preserve">u (feedback)</t>
  </si>
  <si>
    <t xml:space="preserve">x closed loop</t>
  </si>
  <si>
    <t xml:space="preserve">Checkpoint</t>
  </si>
  <si>
    <t xml:space="preserve">Engine value</t>
  </si>
  <si>
    <t xml:space="preserve">Meaning</t>
  </si>
  <si>
    <t xml:space="preserve">open_loop_t5.0</t>
  </si>
  <si>
    <t xml:space="preserve">Drift to the environment, u=0</t>
  </si>
  <si>
    <t xml:space="preserve">closed_loop_t5.0</t>
  </si>
  <si>
    <t xml:space="preserve">Feedback holds near target</t>
  </si>
  <si>
    <t xml:space="preserve">feedback_gap_t5.0</t>
  </si>
  <si>
    <t xml:space="preserve">What the feedback law buys</t>
  </si>
  <si>
    <t xml:space="preserve">closed_loop_t1.0</t>
  </si>
  <si>
    <t xml:space="preserve">Closed loop after one year</t>
  </si>
  <si>
    <t xml:space="preserve">aggregate_B1</t>
  </si>
  <si>
    <t xml:space="preserve">Weighted aggregate, Ventures outside</t>
  </si>
  <si>
    <t xml:space="preserve">aggregate_B2</t>
  </si>
  <si>
    <t xml:space="preserve">Ventures inside</t>
  </si>
  <si>
    <t xml:space="preserve">boundary_shift</t>
  </si>
  <si>
    <t xml:space="preserve">Same enterprise, different boundary</t>
  </si>
  <si>
    <t xml:space="preserve">Workbook formula value</t>
  </si>
  <si>
    <t xml:space="preserve">|diff|</t>
  </si>
  <si>
    <t xml:space="preserve">Status</t>
  </si>
  <si>
    <t xml:space="preserve">All rows must read PASS.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</si>
</sst>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0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B3D2E"/>
        <bgColor rgb="FF003366"/>
      </patternFill>
    </fill>
    <fill>
      <patternFill patternType="solid">
        <fgColor rgb="FFFFF3D6"/>
        <bgColor rgb="FFE8F0EC"/>
      </patternFill>
    </fill>
    <fill>
      <patternFill patternType="solid">
        <fgColor rgb="FFE8F0EC"/>
        <bgColor rgb="FFFFF3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3D6"/>
      <rgbColor rgb="FFE8F0EC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B3D2E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100"/>
  </cols>
  <sheetData>
    <row r="1" customFormat="false" ht="15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3" customFormat="false" ht="15" hidden="false" customHeight="false" outlineLevel="0" collapsed="false">
      <c r="B3" s="2"/>
    </row>
    <row r="4" customFormat="false" ht="15" hidden="false" customHeight="false" outlineLevel="0" collapsed="false">
      <c r="B4" s="2" t="s">
        <v>2</v>
      </c>
    </row>
    <row r="5" customFormat="false" ht="15" hidden="false" customHeight="false" outlineLevel="0" collapsed="false">
      <c r="B5" s="1" t="s">
        <v>3</v>
      </c>
    </row>
    <row r="6" customFormat="false" ht="15" hidden="false" customHeight="false" outlineLevel="0" collapsed="false">
      <c r="B6" s="2" t="s">
        <v>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</cols>
  <sheetData>
    <row r="1" customFormat="false" ht="15" hidden="false" customHeight="false" outlineLevel="0" collapsed="false">
      <c r="A1" s="3" t="s">
        <v>5</v>
      </c>
      <c r="B1" s="3" t="s">
        <v>6</v>
      </c>
    </row>
    <row r="2" customFormat="false" ht="15" hidden="false" customHeight="false" outlineLevel="0" collapsed="false">
      <c r="A2" s="2" t="s">
        <v>7</v>
      </c>
      <c r="B2" s="4" t="n">
        <v>0.0833333333333333</v>
      </c>
    </row>
    <row r="3" customFormat="false" ht="15" hidden="false" customHeight="false" outlineLevel="0" collapsed="false">
      <c r="A3" s="2" t="s">
        <v>8</v>
      </c>
      <c r="B3" s="4" t="n">
        <v>0.8</v>
      </c>
    </row>
    <row r="4" customFormat="false" ht="15" hidden="false" customHeight="false" outlineLevel="0" collapsed="false">
      <c r="A4" s="2" t="s">
        <v>9</v>
      </c>
      <c r="B4" s="4" t="n">
        <v>0.5</v>
      </c>
    </row>
    <row r="5" customFormat="false" ht="15" hidden="false" customHeight="false" outlineLevel="0" collapsed="false">
      <c r="A5" s="2" t="s">
        <v>10</v>
      </c>
      <c r="B5" s="4" t="n">
        <v>1.6</v>
      </c>
    </row>
    <row r="6" customFormat="false" ht="15" hidden="false" customHeight="false" outlineLevel="0" collapsed="false">
      <c r="A6" s="2" t="s">
        <v>11</v>
      </c>
      <c r="B6" s="4" t="n">
        <v>68</v>
      </c>
    </row>
    <row r="7" customFormat="false" ht="15" hidden="false" customHeight="false" outlineLevel="0" collapsed="false">
      <c r="A7" s="2" t="s">
        <v>12</v>
      </c>
      <c r="B7" s="4" t="n">
        <v>60</v>
      </c>
    </row>
    <row r="8" customFormat="false" ht="15" hidden="false" customHeight="false" outlineLevel="0" collapsed="false">
      <c r="A8" s="2" t="s">
        <v>13</v>
      </c>
      <c r="B8" s="4" t="n">
        <v>75</v>
      </c>
    </row>
    <row r="10" customFormat="false" ht="15" hidden="false" customHeight="false" outlineLevel="0" collapsed="false">
      <c r="A10" s="1" t="s">
        <v>14</v>
      </c>
    </row>
    <row r="11" customFormat="false" ht="15" hidden="false" customHeight="false" outlineLevel="0" collapsed="false">
      <c r="A11" s="3" t="s">
        <v>15</v>
      </c>
      <c r="B11" s="3" t="s">
        <v>16</v>
      </c>
      <c r="C11" s="3" t="s">
        <v>17</v>
      </c>
      <c r="D11" s="3" t="s">
        <v>18</v>
      </c>
    </row>
    <row r="12" customFormat="false" ht="15" hidden="false" customHeight="false" outlineLevel="0" collapsed="false">
      <c r="A12" s="5" t="s">
        <v>19</v>
      </c>
      <c r="B12" s="4" t="n">
        <v>72</v>
      </c>
      <c r="C12" s="4" t="n">
        <v>0.45</v>
      </c>
      <c r="D12" s="4" t="n">
        <v>0.4</v>
      </c>
    </row>
    <row r="13" customFormat="false" ht="15" hidden="false" customHeight="false" outlineLevel="0" collapsed="false">
      <c r="A13" s="5" t="s">
        <v>20</v>
      </c>
      <c r="B13" s="4" t="n">
        <v>61</v>
      </c>
      <c r="C13" s="4" t="n">
        <v>0.3</v>
      </c>
      <c r="D13" s="4" t="n">
        <v>0.27</v>
      </c>
    </row>
    <row r="14" customFormat="false" ht="15" hidden="false" customHeight="false" outlineLevel="0" collapsed="false">
      <c r="A14" s="5" t="s">
        <v>21</v>
      </c>
      <c r="B14" s="4" t="n">
        <v>58</v>
      </c>
      <c r="C14" s="4" t="n">
        <v>0.25</v>
      </c>
      <c r="D14" s="4" t="n">
        <v>0.22</v>
      </c>
    </row>
    <row r="15" customFormat="false" ht="15" hidden="false" customHeight="false" outlineLevel="0" collapsed="false">
      <c r="A15" s="5" t="s">
        <v>22</v>
      </c>
      <c r="B15" s="4" t="n">
        <v>80</v>
      </c>
      <c r="C15" s="4" t="n">
        <v>0</v>
      </c>
      <c r="D15" s="4" t="n">
        <v>0.11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9"/>
    <col collapsed="false" customWidth="true" hidden="false" outlineLevel="0" max="5" min="3" style="0" width="14"/>
  </cols>
  <sheetData>
    <row r="1" customFormat="false" ht="15" hidden="false" customHeight="false" outlineLevel="0" collapsed="false">
      <c r="A1" s="3" t="s">
        <v>23</v>
      </c>
      <c r="B1" s="3" t="s">
        <v>24</v>
      </c>
      <c r="C1" s="3" t="s">
        <v>25</v>
      </c>
      <c r="D1" s="3" t="s">
        <v>26</v>
      </c>
      <c r="E1" s="3" t="s">
        <v>27</v>
      </c>
    </row>
    <row r="2" customFormat="false" ht="15" hidden="false" customHeight="false" outlineLevel="0" collapsed="false">
      <c r="A2" s="6" t="n">
        <v>0</v>
      </c>
      <c r="B2" s="6" t="n">
        <f aca="false">A2*Parameters!$B$2</f>
        <v>0</v>
      </c>
      <c r="C2" s="6" t="n">
        <f aca="false">Parameters!$B$6</f>
        <v>68</v>
      </c>
      <c r="D2" s="6" t="n">
        <f aca="false">Parameters!$B$5*(Parameters!$B$8-E2)</f>
        <v>11.2</v>
      </c>
      <c r="E2" s="6" t="n">
        <f aca="false">Parameters!$B$6</f>
        <v>68</v>
      </c>
    </row>
    <row r="3" customFormat="false" ht="15" hidden="false" customHeight="false" outlineLevel="0" collapsed="false">
      <c r="A3" s="6" t="n">
        <v>1</v>
      </c>
      <c r="B3" s="6" t="n">
        <f aca="false">A3*Parameters!$B$2</f>
        <v>0.0833333333333333</v>
      </c>
      <c r="C3" s="6" t="n">
        <f aca="false">C2+Parameters!$B$2*Parameters!$B$3*(Parameters!$B$7-C2)</f>
        <v>67.4666666666667</v>
      </c>
      <c r="D3" s="6" t="n">
        <f aca="false">Parameters!$B$5*(Parameters!$B$8-E3)</f>
        <v>11.3066666666667</v>
      </c>
      <c r="E3" s="6" t="n">
        <f aca="false">E2+Parameters!$B$2*(Parameters!$B$3*(Parameters!$B$7-E2)+Parameters!$B$4*D2)</f>
        <v>67.9333333333333</v>
      </c>
    </row>
    <row r="4" customFormat="false" ht="15" hidden="false" customHeight="false" outlineLevel="0" collapsed="false">
      <c r="A4" s="6" t="n">
        <v>2</v>
      </c>
      <c r="B4" s="6" t="n">
        <f aca="false">A4*Parameters!$B$2</f>
        <v>0.166666666666667</v>
      </c>
      <c r="C4" s="6" t="n">
        <f aca="false">C3+Parameters!$B$2*Parameters!$B$3*(Parameters!$B$7-C3)</f>
        <v>66.9688888888889</v>
      </c>
      <c r="D4" s="6" t="n">
        <f aca="false">Parameters!$B$5*(Parameters!$B$8-E4)</f>
        <v>11.3991111111111</v>
      </c>
      <c r="E4" s="6" t="n">
        <f aca="false">E3+Parameters!$B$2*(Parameters!$B$3*(Parameters!$B$7-E3)+Parameters!$B$4*D3)</f>
        <v>67.8755555555556</v>
      </c>
    </row>
    <row r="5" customFormat="false" ht="15" hidden="false" customHeight="false" outlineLevel="0" collapsed="false">
      <c r="A5" s="6" t="n">
        <v>3</v>
      </c>
      <c r="B5" s="6" t="n">
        <f aca="false">A5*Parameters!$B$2</f>
        <v>0.25</v>
      </c>
      <c r="C5" s="6" t="n">
        <f aca="false">C4+Parameters!$B$2*Parameters!$B$3*(Parameters!$B$7-C4)</f>
        <v>66.5042962962963</v>
      </c>
      <c r="D5" s="6" t="n">
        <f aca="false">Parameters!$B$5*(Parameters!$B$8-E5)</f>
        <v>11.4792296296296</v>
      </c>
      <c r="E5" s="6" t="n">
        <f aca="false">E4+Parameters!$B$2*(Parameters!$B$3*(Parameters!$B$7-E4)+Parameters!$B$4*D4)</f>
        <v>67.8254814814815</v>
      </c>
    </row>
    <row r="6" customFormat="false" ht="15" hidden="false" customHeight="false" outlineLevel="0" collapsed="false">
      <c r="A6" s="6" t="n">
        <v>4</v>
      </c>
      <c r="B6" s="6" t="n">
        <f aca="false">A6*Parameters!$B$2</f>
        <v>0.333333333333333</v>
      </c>
      <c r="C6" s="6" t="n">
        <f aca="false">C5+Parameters!$B$2*Parameters!$B$3*(Parameters!$B$7-C5)</f>
        <v>66.0706765432099</v>
      </c>
      <c r="D6" s="6" t="n">
        <f aca="false">Parameters!$B$5*(Parameters!$B$8-E6)</f>
        <v>11.5486656790123</v>
      </c>
      <c r="E6" s="6" t="n">
        <f aca="false">E5+Parameters!$B$2*(Parameters!$B$3*(Parameters!$B$7-E5)+Parameters!$B$4*D5)</f>
        <v>67.7820839506173</v>
      </c>
    </row>
    <row r="7" customFormat="false" ht="15" hidden="false" customHeight="false" outlineLevel="0" collapsed="false">
      <c r="A7" s="6" t="n">
        <v>5</v>
      </c>
      <c r="B7" s="6" t="n">
        <f aca="false">A7*Parameters!$B$2</f>
        <v>0.416666666666667</v>
      </c>
      <c r="C7" s="6" t="n">
        <f aca="false">C6+Parameters!$B$2*Parameters!$B$3*(Parameters!$B$7-C6)</f>
        <v>65.6659647736626</v>
      </c>
      <c r="D7" s="6" t="n">
        <f aca="false">Parameters!$B$5*(Parameters!$B$8-E7)</f>
        <v>11.6088435884774</v>
      </c>
      <c r="E7" s="6" t="n">
        <f aca="false">E6+Parameters!$B$2*(Parameters!$B$3*(Parameters!$B$7-E6)+Parameters!$B$4*D6)</f>
        <v>67.7444727572017</v>
      </c>
    </row>
    <row r="8" customFormat="false" ht="15" hidden="false" customHeight="false" outlineLevel="0" collapsed="false">
      <c r="A8" s="6" t="n">
        <v>6</v>
      </c>
      <c r="B8" s="6" t="n">
        <f aca="false">A8*Parameters!$B$2</f>
        <v>0.5</v>
      </c>
      <c r="C8" s="6" t="n">
        <f aca="false">C7+Parameters!$B$2*Parameters!$B$3*(Parameters!$B$7-C7)</f>
        <v>65.2882337887517</v>
      </c>
      <c r="D8" s="6" t="n">
        <f aca="false">Parameters!$B$5*(Parameters!$B$8-E8)</f>
        <v>11.6609977766804</v>
      </c>
      <c r="E8" s="6" t="n">
        <f aca="false">E7+Parameters!$B$2*(Parameters!$B$3*(Parameters!$B$7-E7)+Parameters!$B$4*D7)</f>
        <v>67.7118763895748</v>
      </c>
    </row>
    <row r="9" customFormat="false" ht="15" hidden="false" customHeight="false" outlineLevel="0" collapsed="false">
      <c r="A9" s="6" t="n">
        <v>7</v>
      </c>
      <c r="B9" s="6" t="n">
        <f aca="false">A9*Parameters!$B$2</f>
        <v>0.583333333333333</v>
      </c>
      <c r="C9" s="6" t="n">
        <f aca="false">C8+Parameters!$B$2*Parameters!$B$3*(Parameters!$B$7-C8)</f>
        <v>64.9356848695016</v>
      </c>
      <c r="D9" s="6" t="n">
        <f aca="false">Parameters!$B$5*(Parameters!$B$8-E9)</f>
        <v>11.706198073123</v>
      </c>
      <c r="E9" s="6" t="n">
        <f aca="false">E8+Parameters!$B$2*(Parameters!$B$3*(Parameters!$B$7-E8)+Parameters!$B$4*D8)</f>
        <v>67.6836262042981</v>
      </c>
    </row>
    <row r="10" customFormat="false" ht="15" hidden="false" customHeight="false" outlineLevel="0" collapsed="false">
      <c r="A10" s="6" t="n">
        <v>8</v>
      </c>
      <c r="B10" s="6" t="n">
        <f aca="false">A10*Parameters!$B$2</f>
        <v>0.666666666666667</v>
      </c>
      <c r="C10" s="6" t="n">
        <f aca="false">C9+Parameters!$B$2*Parameters!$B$3*(Parameters!$B$7-C9)</f>
        <v>64.6066392115348</v>
      </c>
      <c r="D10" s="6" t="n">
        <f aca="false">Parameters!$B$5*(Parameters!$B$8-E10)</f>
        <v>11.7453716633732</v>
      </c>
      <c r="E10" s="6" t="n">
        <f aca="false">E9+Parameters!$B$2*(Parameters!$B$3*(Parameters!$B$7-E9)+Parameters!$B$4*D9)</f>
        <v>67.6591427103917</v>
      </c>
    </row>
    <row r="11" customFormat="false" ht="15" hidden="false" customHeight="false" outlineLevel="0" collapsed="false">
      <c r="A11" s="6" t="n">
        <v>9</v>
      </c>
      <c r="B11" s="6" t="n">
        <f aca="false">A11*Parameters!$B$2</f>
        <v>0.75</v>
      </c>
      <c r="C11" s="6" t="n">
        <f aca="false">C10+Parameters!$B$2*Parameters!$B$3*(Parameters!$B$7-C10)</f>
        <v>64.2995299307658</v>
      </c>
      <c r="D11" s="6" t="n">
        <f aca="false">Parameters!$B$5*(Parameters!$B$8-E11)</f>
        <v>11.7793221082568</v>
      </c>
      <c r="E11" s="6" t="n">
        <f aca="false">E10+Parameters!$B$2*(Parameters!$B$3*(Parameters!$B$7-E10)+Parameters!$B$4*D10)</f>
        <v>67.6379236823395</v>
      </c>
    </row>
    <row r="12" customFormat="false" ht="15" hidden="false" customHeight="false" outlineLevel="0" collapsed="false">
      <c r="A12" s="6" t="n">
        <v>10</v>
      </c>
      <c r="B12" s="6" t="n">
        <f aca="false">A12*Parameters!$B$2</f>
        <v>0.833333333333333</v>
      </c>
      <c r="C12" s="6" t="n">
        <f aca="false">C11+Parameters!$B$2*Parameters!$B$3*(Parameters!$B$7-C11)</f>
        <v>64.0128946020481</v>
      </c>
      <c r="D12" s="6" t="n">
        <f aca="false">Parameters!$B$5*(Parameters!$B$8-E12)</f>
        <v>11.8087458271559</v>
      </c>
      <c r="E12" s="6" t="n">
        <f aca="false">E11+Parameters!$B$2*(Parameters!$B$3*(Parameters!$B$7-E11)+Parameters!$B$4*D11)</f>
        <v>67.6195338580276</v>
      </c>
    </row>
    <row r="13" customFormat="false" ht="15" hidden="false" customHeight="false" outlineLevel="0" collapsed="false">
      <c r="A13" s="6" t="n">
        <v>11</v>
      </c>
      <c r="B13" s="6" t="n">
        <f aca="false">A13*Parameters!$B$2</f>
        <v>0.916666666666667</v>
      </c>
      <c r="C13" s="6" t="n">
        <f aca="false">C12+Parameters!$B$2*Parameters!$B$3*(Parameters!$B$7-C12)</f>
        <v>63.7453682952449</v>
      </c>
      <c r="D13" s="6" t="n">
        <f aca="false">Parameters!$B$5*(Parameters!$B$8-E13)</f>
        <v>11.8342463835351</v>
      </c>
      <c r="E13" s="6" t="n">
        <f aca="false">E12+Parameters!$B$2*(Parameters!$B$3*(Parameters!$B$7-E12)+Parameters!$B$4*D12)</f>
        <v>67.6035960102905</v>
      </c>
    </row>
    <row r="14" customFormat="false" ht="15" hidden="false" customHeight="false" outlineLevel="0" collapsed="false">
      <c r="A14" s="6" t="n">
        <v>12</v>
      </c>
      <c r="B14" s="6" t="n">
        <f aca="false">A14*Parameters!$B$2</f>
        <v>1</v>
      </c>
      <c r="C14" s="6" t="n">
        <f aca="false">C13+Parameters!$B$2*Parameters!$B$3*(Parameters!$B$7-C13)</f>
        <v>63.4956770755619</v>
      </c>
      <c r="D14" s="6" t="n">
        <f aca="false">Parameters!$B$5*(Parameters!$B$8-E14)</f>
        <v>11.8563468657304</v>
      </c>
      <c r="E14" s="6" t="n">
        <f aca="false">E13+Parameters!$B$2*(Parameters!$B$3*(Parameters!$B$7-E13)+Parameters!$B$4*D13)</f>
        <v>67.5897832089185</v>
      </c>
    </row>
    <row r="15" customFormat="false" ht="15" hidden="false" customHeight="false" outlineLevel="0" collapsed="false">
      <c r="A15" s="6" t="n">
        <v>13</v>
      </c>
      <c r="B15" s="6" t="n">
        <f aca="false">A15*Parameters!$B$2</f>
        <v>1.08333333333333</v>
      </c>
      <c r="C15" s="6" t="n">
        <f aca="false">C14+Parameters!$B$2*Parameters!$B$3*(Parameters!$B$7-C14)</f>
        <v>63.2626319371911</v>
      </c>
      <c r="D15" s="6" t="n">
        <f aca="false">Parameters!$B$5*(Parameters!$B$8-E15)</f>
        <v>11.8755006169664</v>
      </c>
      <c r="E15" s="6" t="n">
        <f aca="false">E14+Parameters!$B$2*(Parameters!$B$3*(Parameters!$B$7-E14)+Parameters!$B$4*D14)</f>
        <v>67.577812114396</v>
      </c>
    </row>
    <row r="16" customFormat="false" ht="15" hidden="false" customHeight="false" outlineLevel="0" collapsed="false">
      <c r="A16" s="6" t="n">
        <v>14</v>
      </c>
      <c r="B16" s="6" t="n">
        <f aca="false">A16*Parameters!$B$2</f>
        <v>1.16666666666667</v>
      </c>
      <c r="C16" s="6" t="n">
        <f aca="false">C15+Parameters!$B$2*Parameters!$B$3*(Parameters!$B$7-C15)</f>
        <v>63.0451231413784</v>
      </c>
      <c r="D16" s="6" t="n">
        <f aca="false">Parameters!$B$5*(Parameters!$B$8-E16)</f>
        <v>11.8921005347042</v>
      </c>
      <c r="E16" s="6" t="n">
        <f aca="false">E15+Parameters!$B$2*(Parameters!$B$3*(Parameters!$B$7-E15)+Parameters!$B$4*D15)</f>
        <v>67.5674371658099</v>
      </c>
    </row>
    <row r="17" customFormat="false" ht="15" hidden="false" customHeight="false" outlineLevel="0" collapsed="false">
      <c r="A17" s="6" t="n">
        <v>15</v>
      </c>
      <c r="B17" s="6" t="n">
        <f aca="false">A17*Parameters!$B$2</f>
        <v>1.25</v>
      </c>
      <c r="C17" s="6" t="n">
        <f aca="false">C16+Parameters!$B$2*Parameters!$B$3*(Parameters!$B$7-C16)</f>
        <v>62.8421149319532</v>
      </c>
      <c r="D17" s="6" t="n">
        <f aca="false">Parameters!$B$5*(Parameters!$B$8-E17)</f>
        <v>11.906487130077</v>
      </c>
      <c r="E17" s="6" t="n">
        <f aca="false">E16+Parameters!$B$2*(Parameters!$B$3*(Parameters!$B$7-E16)+Parameters!$B$4*D16)</f>
        <v>67.5584455437019</v>
      </c>
    </row>
    <row r="18" customFormat="false" ht="15" hidden="false" customHeight="false" outlineLevel="0" collapsed="false">
      <c r="A18" s="6" t="n">
        <v>16</v>
      </c>
      <c r="B18" s="6" t="n">
        <f aca="false">A18*Parameters!$B$2</f>
        <v>1.33333333333333</v>
      </c>
      <c r="C18" s="6" t="n">
        <f aca="false">C17+Parameters!$B$2*Parameters!$B$3*(Parameters!$B$7-C17)</f>
        <v>62.6526406031563</v>
      </c>
      <c r="D18" s="6" t="n">
        <f aca="false">Parameters!$B$5*(Parameters!$B$8-E18)</f>
        <v>11.9189555127334</v>
      </c>
      <c r="E18" s="6" t="n">
        <f aca="false">E17+Parameters!$B$2*(Parameters!$B$3*(Parameters!$B$7-E17)+Parameters!$B$4*D17)</f>
        <v>67.5506528045416</v>
      </c>
    </row>
    <row r="19" customFormat="false" ht="15" hidden="false" customHeight="false" outlineLevel="0" collapsed="false">
      <c r="A19" s="6" t="n">
        <v>17</v>
      </c>
      <c r="B19" s="6" t="n">
        <f aca="false">A19*Parameters!$B$2</f>
        <v>1.41666666666667</v>
      </c>
      <c r="C19" s="6" t="n">
        <f aca="false">C18+Parameters!$B$2*Parameters!$B$3*(Parameters!$B$7-C18)</f>
        <v>62.4757978962792</v>
      </c>
      <c r="D19" s="6" t="n">
        <f aca="false">Parameters!$B$5*(Parameters!$B$8-E19)</f>
        <v>11.9297614443689</v>
      </c>
      <c r="E19" s="6" t="n">
        <f aca="false">E18+Parameters!$B$2*(Parameters!$B$3*(Parameters!$B$7-E18)+Parameters!$B$4*D18)</f>
        <v>67.5438990972694</v>
      </c>
    </row>
    <row r="20" customFormat="false" ht="15" hidden="false" customHeight="false" outlineLevel="0" collapsed="false">
      <c r="A20" s="6" t="n">
        <v>18</v>
      </c>
      <c r="B20" s="6" t="n">
        <f aca="false">A20*Parameters!$B$2</f>
        <v>1.5</v>
      </c>
      <c r="C20" s="6" t="n">
        <f aca="false">C19+Parameters!$B$2*Parameters!$B$3*(Parameters!$B$7-C19)</f>
        <v>62.3107447031939</v>
      </c>
      <c r="D20" s="6" t="n">
        <f aca="false">Parameters!$B$5*(Parameters!$B$8-E20)</f>
        <v>11.9391265851197</v>
      </c>
      <c r="E20" s="6" t="n">
        <f aca="false">E19+Parameters!$B$2*(Parameters!$B$3*(Parameters!$B$7-E19)+Parameters!$B$4*D19)</f>
        <v>67.5380458843002</v>
      </c>
    </row>
    <row r="21" customFormat="false" ht="15" hidden="false" customHeight="false" outlineLevel="0" collapsed="false">
      <c r="A21" s="6" t="n">
        <v>19</v>
      </c>
      <c r="B21" s="6" t="n">
        <f aca="false">A21*Parameters!$B$2</f>
        <v>1.58333333333333</v>
      </c>
      <c r="C21" s="6" t="n">
        <f aca="false">C20+Parameters!$B$2*Parameters!$B$3*(Parameters!$B$7-C20)</f>
        <v>62.1566950563143</v>
      </c>
      <c r="D21" s="6" t="n">
        <f aca="false">Parameters!$B$5*(Parameters!$B$8-E21)</f>
        <v>11.9472430404371</v>
      </c>
      <c r="E21" s="6" t="n">
        <f aca="false">E20+Parameters!$B$2*(Parameters!$B$3*(Parameters!$B$7-E20)+Parameters!$B$4*D20)</f>
        <v>67.5329730997268</v>
      </c>
    </row>
    <row r="22" customFormat="false" ht="15" hidden="false" customHeight="false" outlineLevel="0" collapsed="false">
      <c r="A22" s="6" t="n">
        <v>20</v>
      </c>
      <c r="B22" s="6" t="n">
        <f aca="false">A22*Parameters!$B$2</f>
        <v>1.66666666666667</v>
      </c>
      <c r="C22" s="6" t="n">
        <f aca="false">C21+Parameters!$B$2*Parameters!$B$3*(Parameters!$B$7-C21)</f>
        <v>62.0129153858934</v>
      </c>
      <c r="D22" s="6" t="n">
        <f aca="false">Parameters!$B$5*(Parameters!$B$8-E22)</f>
        <v>11.9542773017122</v>
      </c>
      <c r="E22" s="6" t="n">
        <f aca="false">E21+Parameters!$B$2*(Parameters!$B$3*(Parameters!$B$7-E21)+Parameters!$B$4*D21)</f>
        <v>67.5285766864299</v>
      </c>
    </row>
    <row r="23" customFormat="false" ht="15" hidden="false" customHeight="false" outlineLevel="0" collapsed="false">
      <c r="A23" s="6" t="n">
        <v>21</v>
      </c>
      <c r="B23" s="6" t="n">
        <f aca="false">A23*Parameters!$B$2</f>
        <v>1.75</v>
      </c>
      <c r="C23" s="6" t="n">
        <f aca="false">C22+Parameters!$B$2*Parameters!$B$3*(Parameters!$B$7-C22)</f>
        <v>61.8787210268338</v>
      </c>
      <c r="D23" s="6" t="n">
        <f aca="false">Parameters!$B$5*(Parameters!$B$8-E23)</f>
        <v>11.9603736614839</v>
      </c>
      <c r="E23" s="6" t="n">
        <f aca="false">E22+Parameters!$B$2*(Parameters!$B$3*(Parameters!$B$7-E22)+Parameters!$B$4*D22)</f>
        <v>67.5247664615726</v>
      </c>
    </row>
    <row r="24" customFormat="false" ht="15" hidden="false" customHeight="false" outlineLevel="0" collapsed="false">
      <c r="A24" s="6" t="n">
        <v>22</v>
      </c>
      <c r="B24" s="6" t="n">
        <f aca="false">A24*Parameters!$B$2</f>
        <v>1.83333333333333</v>
      </c>
      <c r="C24" s="6" t="n">
        <f aca="false">C23+Parameters!$B$2*Parameters!$B$3*(Parameters!$B$7-C23)</f>
        <v>61.7534729583782</v>
      </c>
      <c r="D24" s="6" t="n">
        <f aca="false">Parameters!$B$5*(Parameters!$B$8-E24)</f>
        <v>11.965657173286</v>
      </c>
      <c r="E24" s="6" t="n">
        <f aca="false">E23+Parameters!$B$2*(Parameters!$B$3*(Parameters!$B$7-E23)+Parameters!$B$4*D23)</f>
        <v>67.5214642666962</v>
      </c>
    </row>
    <row r="25" customFormat="false" ht="15" hidden="false" customHeight="false" outlineLevel="0" collapsed="false">
      <c r="A25" s="6" t="n">
        <v>23</v>
      </c>
      <c r="B25" s="6" t="n">
        <f aca="false">A25*Parameters!$B$2</f>
        <v>1.91666666666667</v>
      </c>
      <c r="C25" s="6" t="n">
        <f aca="false">C24+Parameters!$B$2*Parameters!$B$3*(Parameters!$B$7-C24)</f>
        <v>61.636574761153</v>
      </c>
      <c r="D25" s="6" t="n">
        <f aca="false">Parameters!$B$5*(Parameters!$B$8-E25)</f>
        <v>11.9702362168479</v>
      </c>
      <c r="E25" s="6" t="n">
        <f aca="false">E24+Parameters!$B$2*(Parameters!$B$3*(Parameters!$B$7-E24)+Parameters!$B$4*D24)</f>
        <v>67.5186023644701</v>
      </c>
    </row>
    <row r="26" customFormat="false" ht="15" hidden="false" customHeight="false" outlineLevel="0" collapsed="false">
      <c r="A26" s="6" t="n">
        <v>24</v>
      </c>
      <c r="B26" s="6" t="n">
        <f aca="false">A26*Parameters!$B$2</f>
        <v>2</v>
      </c>
      <c r="C26" s="6" t="n">
        <f aca="false">C25+Parameters!$B$2*Parameters!$B$3*(Parameters!$B$7-C25)</f>
        <v>61.5274697770761</v>
      </c>
      <c r="D26" s="6" t="n">
        <f aca="false">Parameters!$B$5*(Parameters!$B$8-E26)</f>
        <v>11.9742047212682</v>
      </c>
      <c r="E26" s="6" t="n">
        <f aca="false">E25+Parameters!$B$2*(Parameters!$B$3*(Parameters!$B$7-E25)+Parameters!$B$4*D25)</f>
        <v>67.5161220492074</v>
      </c>
    </row>
    <row r="27" customFormat="false" ht="15" hidden="false" customHeight="false" outlineLevel="0" collapsed="false">
      <c r="A27" s="6" t="n">
        <v>25</v>
      </c>
      <c r="B27" s="6" t="n">
        <f aca="false">A27*Parameters!$B$2</f>
        <v>2.08333333333333</v>
      </c>
      <c r="C27" s="6" t="n">
        <f aca="false">C26+Parameters!$B$2*Parameters!$B$3*(Parameters!$B$7-C26)</f>
        <v>61.4256384586044</v>
      </c>
      <c r="D27" s="6" t="n">
        <f aca="false">Parameters!$B$5*(Parameters!$B$8-E27)</f>
        <v>11.9776440917658</v>
      </c>
      <c r="E27" s="6" t="n">
        <f aca="false">E26+Parameters!$B$2*(Parameters!$B$3*(Parameters!$B$7-E26)+Parameters!$B$4*D26)</f>
        <v>67.5139724426464</v>
      </c>
    </row>
    <row r="28" customFormat="false" ht="15" hidden="false" customHeight="false" outlineLevel="0" collapsed="false">
      <c r="A28" s="6" t="n">
        <v>26</v>
      </c>
      <c r="B28" s="6" t="n">
        <f aca="false">A28*Parameters!$B$2</f>
        <v>2.16666666666667</v>
      </c>
      <c r="C28" s="6" t="n">
        <f aca="false">C27+Parameters!$B$2*Parameters!$B$3*(Parameters!$B$7-C27)</f>
        <v>61.3305958946974</v>
      </c>
      <c r="D28" s="6" t="n">
        <f aca="false">Parameters!$B$5*(Parameters!$B$8-E28)</f>
        <v>11.9806248795303</v>
      </c>
      <c r="E28" s="6" t="n">
        <f aca="false">E27+Parameters!$B$2*(Parameters!$B$3*(Parameters!$B$7-E27)+Parameters!$B$4*D27)</f>
        <v>67.5121094502936</v>
      </c>
    </row>
    <row r="29" customFormat="false" ht="15" hidden="false" customHeight="false" outlineLevel="0" collapsed="false">
      <c r="A29" s="6" t="n">
        <v>27</v>
      </c>
      <c r="B29" s="6" t="n">
        <f aca="false">A29*Parameters!$B$2</f>
        <v>2.25</v>
      </c>
      <c r="C29" s="6" t="n">
        <f aca="false">C28+Parameters!$B$2*Parameters!$B$3*(Parameters!$B$7-C28)</f>
        <v>61.2418895017176</v>
      </c>
      <c r="D29" s="6" t="n">
        <f aca="false">Parameters!$B$5*(Parameters!$B$8-E29)</f>
        <v>11.9832082289263</v>
      </c>
      <c r="E29" s="6" t="n">
        <f aca="false">E28+Parameters!$B$2*(Parameters!$B$3*(Parameters!$B$7-E28)+Parameters!$B$4*D28)</f>
        <v>67.5104948569211</v>
      </c>
    </row>
    <row r="30" customFormat="false" ht="15" hidden="false" customHeight="false" outlineLevel="0" collapsed="false">
      <c r="A30" s="6" t="n">
        <v>28</v>
      </c>
      <c r="B30" s="6" t="n">
        <f aca="false">A30*Parameters!$B$2</f>
        <v>2.33333333333333</v>
      </c>
      <c r="C30" s="6" t="n">
        <f aca="false">C29+Parameters!$B$2*Parameters!$B$3*(Parameters!$B$7-C29)</f>
        <v>61.1590968682698</v>
      </c>
      <c r="D30" s="6" t="n">
        <f aca="false">Parameters!$B$5*(Parameters!$B$8-E30)</f>
        <v>11.9854471317361</v>
      </c>
      <c r="E30" s="6" t="n">
        <f aca="false">E29+Parameters!$B$2*(Parameters!$B$3*(Parameters!$B$7-E29)+Parameters!$B$4*D29)</f>
        <v>67.5090955426649</v>
      </c>
    </row>
    <row r="31" customFormat="false" ht="15" hidden="false" customHeight="false" outlineLevel="0" collapsed="false">
      <c r="A31" s="6" t="n">
        <v>29</v>
      </c>
      <c r="B31" s="6" t="n">
        <f aca="false">A31*Parameters!$B$2</f>
        <v>2.41666666666667</v>
      </c>
      <c r="C31" s="6" t="n">
        <f aca="false">C30+Parameters!$B$2*Parameters!$B$3*(Parameters!$B$7-C30)</f>
        <v>61.0818237437185</v>
      </c>
      <c r="D31" s="6" t="n">
        <f aca="false">Parameters!$B$5*(Parameters!$B$8-E31)</f>
        <v>11.9873875141713</v>
      </c>
      <c r="E31" s="6" t="n">
        <f aca="false">E30+Parameters!$B$2*(Parameters!$B$3*(Parameters!$B$7-E30)+Parameters!$B$4*D30)</f>
        <v>67.5078828036429</v>
      </c>
    </row>
    <row r="32" customFormat="false" ht="15" hidden="false" customHeight="false" outlineLevel="0" collapsed="false">
      <c r="A32" s="6" t="n">
        <v>30</v>
      </c>
      <c r="B32" s="6" t="n">
        <f aca="false">A32*Parameters!$B$2</f>
        <v>2.5</v>
      </c>
      <c r="C32" s="6" t="n">
        <f aca="false">C31+Parameters!$B$2*Parameters!$B$3*(Parameters!$B$7-C31)</f>
        <v>61.0097021608039</v>
      </c>
      <c r="D32" s="6" t="n">
        <f aca="false">Parameters!$B$5*(Parameters!$B$8-E32)</f>
        <v>11.9890691789485</v>
      </c>
      <c r="E32" s="6" t="n">
        <f aca="false">E31+Parameters!$B$2*(Parameters!$B$3*(Parameters!$B$7-E31)+Parameters!$B$4*D31)</f>
        <v>67.5068317631572</v>
      </c>
    </row>
    <row r="33" customFormat="false" ht="15" hidden="false" customHeight="false" outlineLevel="0" collapsed="false">
      <c r="A33" s="6" t="n">
        <v>31</v>
      </c>
      <c r="B33" s="6" t="n">
        <f aca="false">A33*Parameters!$B$2</f>
        <v>2.58333333333333</v>
      </c>
      <c r="C33" s="6" t="n">
        <f aca="false">C32+Parameters!$B$2*Parameters!$B$3*(Parameters!$B$7-C32)</f>
        <v>60.942388683417</v>
      </c>
      <c r="D33" s="6" t="n">
        <f aca="false">Parameters!$B$5*(Parameters!$B$8-E33)</f>
        <v>11.9905266217553</v>
      </c>
      <c r="E33" s="6" t="n">
        <f aca="false">E32+Parameters!$B$2*(Parameters!$B$3*(Parameters!$B$7-E32)+Parameters!$B$4*D32)</f>
        <v>67.5059208614029</v>
      </c>
    </row>
    <row r="34" customFormat="false" ht="15" hidden="false" customHeight="false" outlineLevel="0" collapsed="false">
      <c r="A34" s="6" t="n">
        <v>32</v>
      </c>
      <c r="B34" s="6" t="n">
        <f aca="false">A34*Parameters!$B$2</f>
        <v>2.66666666666667</v>
      </c>
      <c r="C34" s="6" t="n">
        <f aca="false">C33+Parameters!$B$2*Parameters!$B$3*(Parameters!$B$7-C33)</f>
        <v>60.8795627711892</v>
      </c>
      <c r="D34" s="6" t="n">
        <f aca="false">Parameters!$B$5*(Parameters!$B$8-E34)</f>
        <v>11.9917897388546</v>
      </c>
      <c r="E34" s="6" t="n">
        <f aca="false">E33+Parameters!$B$2*(Parameters!$B$3*(Parameters!$B$7-E33)+Parameters!$B$4*D33)</f>
        <v>67.5051314132159</v>
      </c>
    </row>
    <row r="35" customFormat="false" ht="15" hidden="false" customHeight="false" outlineLevel="0" collapsed="false">
      <c r="A35" s="6" t="n">
        <v>33</v>
      </c>
      <c r="B35" s="6" t="n">
        <f aca="false">A35*Parameters!$B$2</f>
        <v>2.75</v>
      </c>
      <c r="C35" s="6" t="n">
        <f aca="false">C34+Parameters!$B$2*Parameters!$B$3*(Parameters!$B$7-C34)</f>
        <v>60.8209252531099</v>
      </c>
      <c r="D35" s="6" t="n">
        <f aca="false">Parameters!$B$5*(Parameters!$B$8-E35)</f>
        <v>11.9928844403407</v>
      </c>
      <c r="E35" s="6" t="n">
        <f aca="false">E34+Parameters!$B$2*(Parameters!$B$3*(Parameters!$B$7-E34)+Parameters!$B$4*D34)</f>
        <v>67.5044472247871</v>
      </c>
    </row>
    <row r="36" customFormat="false" ht="15" hidden="false" customHeight="false" outlineLevel="0" collapsed="false">
      <c r="A36" s="6" t="n">
        <v>34</v>
      </c>
      <c r="B36" s="6" t="n">
        <f aca="false">A36*Parameters!$B$2</f>
        <v>2.83333333333333</v>
      </c>
      <c r="C36" s="6" t="n">
        <f aca="false">C35+Parameters!$B$2*Parameters!$B$3*(Parameters!$B$7-C35)</f>
        <v>60.7661969029026</v>
      </c>
      <c r="D36" s="6" t="n">
        <f aca="false">Parameters!$B$5*(Parameters!$B$8-E36)</f>
        <v>11.9938331816286</v>
      </c>
      <c r="E36" s="6" t="n">
        <f aca="false">E35+Parameters!$B$2*(Parameters!$B$3*(Parameters!$B$7-E35)+Parameters!$B$4*D35)</f>
        <v>67.5038542614822</v>
      </c>
    </row>
    <row r="37" customFormat="false" ht="15" hidden="false" customHeight="false" outlineLevel="0" collapsed="false">
      <c r="A37" s="6" t="n">
        <v>35</v>
      </c>
      <c r="B37" s="6" t="n">
        <f aca="false">A37*Parameters!$B$2</f>
        <v>2.91666666666667</v>
      </c>
      <c r="C37" s="6" t="n">
        <f aca="false">C36+Parameters!$B$2*Parameters!$B$3*(Parameters!$B$7-C36)</f>
        <v>60.7151171093757</v>
      </c>
      <c r="D37" s="6" t="n">
        <f aca="false">Parameters!$B$5*(Parameters!$B$8-E37)</f>
        <v>11.9946554240781</v>
      </c>
      <c r="E37" s="6" t="n">
        <f aca="false">E36+Parameters!$B$2*(Parameters!$B$3*(Parameters!$B$7-E36)+Parameters!$B$4*D36)</f>
        <v>67.5033403599512</v>
      </c>
    </row>
    <row r="38" customFormat="false" ht="15" hidden="false" customHeight="false" outlineLevel="0" collapsed="false">
      <c r="A38" s="6" t="n">
        <v>36</v>
      </c>
      <c r="B38" s="6" t="n">
        <f aca="false">A38*Parameters!$B$2</f>
        <v>3</v>
      </c>
      <c r="C38" s="6" t="n">
        <f aca="false">C37+Parameters!$B$2*Parameters!$B$3*(Parameters!$B$7-C37)</f>
        <v>60.6674426354173</v>
      </c>
      <c r="D38" s="6" t="n">
        <f aca="false">Parameters!$B$5*(Parameters!$B$8-E38)</f>
        <v>11.995368034201</v>
      </c>
      <c r="E38" s="6" t="n">
        <f aca="false">E37+Parameters!$B$2*(Parameters!$B$3*(Parameters!$B$7-E37)+Parameters!$B$4*D37)</f>
        <v>67.5028949786244</v>
      </c>
    </row>
    <row r="39" customFormat="false" ht="15" hidden="false" customHeight="false" outlineLevel="0" collapsed="false">
      <c r="A39" s="6" t="n">
        <v>37</v>
      </c>
      <c r="B39" s="6" t="n">
        <f aca="false">A39*Parameters!$B$2</f>
        <v>3.08333333333333</v>
      </c>
      <c r="C39" s="6" t="n">
        <f aca="false">C38+Parameters!$B$2*Parameters!$B$3*(Parameters!$B$7-C38)</f>
        <v>60.6229464597229</v>
      </c>
      <c r="D39" s="6" t="n">
        <f aca="false">Parameters!$B$5*(Parameters!$B$8-E39)</f>
        <v>11.9959856296409</v>
      </c>
      <c r="E39" s="6" t="n">
        <f aca="false">E38+Parameters!$B$2*(Parameters!$B$3*(Parameters!$B$7-E38)+Parameters!$B$4*D38)</f>
        <v>67.5025089814745</v>
      </c>
    </row>
    <row r="40" customFormat="false" ht="15" hidden="false" customHeight="false" outlineLevel="0" collapsed="false">
      <c r="A40" s="6" t="n">
        <v>38</v>
      </c>
      <c r="B40" s="6" t="n">
        <f aca="false">A40*Parameters!$B$2</f>
        <v>3.16666666666667</v>
      </c>
      <c r="C40" s="6" t="n">
        <f aca="false">C39+Parameters!$B$2*Parameters!$B$3*(Parameters!$B$7-C39)</f>
        <v>60.5814166957413</v>
      </c>
      <c r="D40" s="6" t="n">
        <f aca="false">Parameters!$B$5*(Parameters!$B$8-E40)</f>
        <v>11.9965208790221</v>
      </c>
      <c r="E40" s="6" t="n">
        <f aca="false">E39+Parameters!$B$2*(Parameters!$B$3*(Parameters!$B$7-E39)+Parameters!$B$4*D39)</f>
        <v>67.5021744506112</v>
      </c>
    </row>
    <row r="41" customFormat="false" ht="15" hidden="false" customHeight="false" outlineLevel="0" collapsed="false">
      <c r="A41" s="6" t="n">
        <v>39</v>
      </c>
      <c r="B41" s="6" t="n">
        <f aca="false">A41*Parameters!$B$2</f>
        <v>3.25</v>
      </c>
      <c r="C41" s="6" t="n">
        <f aca="false">C40+Parameters!$B$2*Parameters!$B$3*(Parameters!$B$7-C40)</f>
        <v>60.5426555826919</v>
      </c>
      <c r="D41" s="6" t="n">
        <f aca="false">Parameters!$B$5*(Parameters!$B$8-E41)</f>
        <v>11.9969847618191</v>
      </c>
      <c r="E41" s="6" t="n">
        <f aca="false">E40+Parameters!$B$2*(Parameters!$B$3*(Parameters!$B$7-E40)+Parameters!$B$4*D40)</f>
        <v>67.501884523863</v>
      </c>
    </row>
    <row r="42" customFormat="false" ht="15" hidden="false" customHeight="false" outlineLevel="0" collapsed="false">
      <c r="A42" s="6" t="n">
        <v>40</v>
      </c>
      <c r="B42" s="6" t="n">
        <f aca="false">A42*Parameters!$B$2</f>
        <v>3.33333333333333</v>
      </c>
      <c r="C42" s="6" t="n">
        <f aca="false">C41+Parameters!$B$2*Parameters!$B$3*(Parameters!$B$7-C41)</f>
        <v>60.5064785438458</v>
      </c>
      <c r="D42" s="6" t="n">
        <f aca="false">Parameters!$B$5*(Parameters!$B$8-E42)</f>
        <v>11.9973867935766</v>
      </c>
      <c r="E42" s="6" t="n">
        <f aca="false">E41+Parameters!$B$2*(Parameters!$B$3*(Parameters!$B$7-E41)+Parameters!$B$4*D41)</f>
        <v>67.5016332540146</v>
      </c>
    </row>
    <row r="43" customFormat="false" ht="15" hidden="false" customHeight="false" outlineLevel="0" collapsed="false">
      <c r="A43" s="6" t="n">
        <v>41</v>
      </c>
      <c r="B43" s="6" t="n">
        <f aca="false">A43*Parameters!$B$2</f>
        <v>3.41666666666667</v>
      </c>
      <c r="C43" s="6" t="n">
        <f aca="false">C42+Parameters!$B$2*Parameters!$B$3*(Parameters!$B$7-C42)</f>
        <v>60.4727133075894</v>
      </c>
      <c r="D43" s="6" t="n">
        <f aca="false">Parameters!$B$5*(Parameters!$B$8-E43)</f>
        <v>11.9977352210997</v>
      </c>
      <c r="E43" s="6" t="n">
        <f aca="false">E42+Parameters!$B$2*(Parameters!$B$3*(Parameters!$B$7-E42)+Parameters!$B$4*D42)</f>
        <v>67.5014154868127</v>
      </c>
    </row>
    <row r="44" customFormat="false" ht="15" hidden="false" customHeight="false" outlineLevel="0" collapsed="false">
      <c r="A44" s="6" t="n">
        <v>42</v>
      </c>
      <c r="B44" s="6" t="n">
        <f aca="false">A44*Parameters!$B$2</f>
        <v>3.5</v>
      </c>
      <c r="C44" s="6" t="n">
        <f aca="false">C43+Parameters!$B$2*Parameters!$B$3*(Parameters!$B$7-C43)</f>
        <v>60.4411990870834</v>
      </c>
      <c r="D44" s="6" t="n">
        <f aca="false">Parameters!$B$5*(Parameters!$B$8-E44)</f>
        <v>11.9980371916197</v>
      </c>
      <c r="E44" s="6" t="n">
        <f aca="false">E43+Parameters!$B$2*(Parameters!$B$3*(Parameters!$B$7-E43)+Parameters!$B$4*D43)</f>
        <v>67.5012267552377</v>
      </c>
    </row>
    <row r="45" customFormat="false" ht="15" hidden="false" customHeight="false" outlineLevel="0" collapsed="false">
      <c r="A45" s="6" t="n">
        <v>43</v>
      </c>
      <c r="B45" s="6" t="n">
        <f aca="false">A45*Parameters!$B$2</f>
        <v>3.58333333333333</v>
      </c>
      <c r="C45" s="6" t="n">
        <f aca="false">C44+Parameters!$B$2*Parameters!$B$3*(Parameters!$B$7-C44)</f>
        <v>60.4117858146112</v>
      </c>
      <c r="D45" s="6" t="n">
        <f aca="false">Parameters!$B$5*(Parameters!$B$8-E45)</f>
        <v>11.9982988994038</v>
      </c>
      <c r="E45" s="6" t="n">
        <f aca="false">E44+Parameters!$B$2*(Parameters!$B$3*(Parameters!$B$7-E44)+Parameters!$B$4*D44)</f>
        <v>67.5010631878727</v>
      </c>
    </row>
    <row r="46" customFormat="false" ht="15" hidden="false" customHeight="false" outlineLevel="0" collapsed="false">
      <c r="A46" s="6" t="n">
        <v>44</v>
      </c>
      <c r="B46" s="6" t="n">
        <f aca="false">A46*Parameters!$B$2</f>
        <v>3.66666666666667</v>
      </c>
      <c r="C46" s="6" t="n">
        <f aca="false">C45+Parameters!$B$2*Parameters!$B$3*(Parameters!$B$7-C45)</f>
        <v>60.3843334269705</v>
      </c>
      <c r="D46" s="6" t="n">
        <f aca="false">Parameters!$B$5*(Parameters!$B$8-E46)</f>
        <v>11.9985257128166</v>
      </c>
      <c r="E46" s="6" t="n">
        <f aca="false">E45+Parameters!$B$2*(Parameters!$B$3*(Parameters!$B$7-E45)+Parameters!$B$4*D45)</f>
        <v>67.5009214294896</v>
      </c>
    </row>
    <row r="47" customFormat="false" ht="15" hidden="false" customHeight="false" outlineLevel="0" collapsed="false">
      <c r="A47" s="6" t="n">
        <v>45</v>
      </c>
      <c r="B47" s="6" t="n">
        <f aca="false">A47*Parameters!$B$2</f>
        <v>3.75</v>
      </c>
      <c r="C47" s="6" t="n">
        <f aca="false">C46+Parameters!$B$2*Parameters!$B$3*(Parameters!$B$7-C46)</f>
        <v>60.3587111985058</v>
      </c>
      <c r="D47" s="6" t="n">
        <f aca="false">Parameters!$B$5*(Parameters!$B$8-E47)</f>
        <v>11.9987222844411</v>
      </c>
      <c r="E47" s="6" t="n">
        <f aca="false">E46+Parameters!$B$2*(Parameters!$B$3*(Parameters!$B$7-E46)+Parameters!$B$4*D46)</f>
        <v>67.5007985722243</v>
      </c>
    </row>
    <row r="48" customFormat="false" ht="15" hidden="false" customHeight="false" outlineLevel="0" collapsed="false">
      <c r="A48" s="6" t="n">
        <v>46</v>
      </c>
      <c r="B48" s="6" t="n">
        <f aca="false">A48*Parameters!$B$2</f>
        <v>3.83333333333333</v>
      </c>
      <c r="C48" s="6" t="n">
        <f aca="false">C47+Parameters!$B$2*Parameters!$B$3*(Parameters!$B$7-C47)</f>
        <v>60.3347971186054</v>
      </c>
      <c r="D48" s="6" t="n">
        <f aca="false">Parameters!$B$5*(Parameters!$B$8-E48)</f>
        <v>11.9988926465156</v>
      </c>
      <c r="E48" s="6" t="n">
        <f aca="false">E47+Parameters!$B$2*(Parameters!$B$3*(Parameters!$B$7-E47)+Parameters!$B$4*D47)</f>
        <v>67.5006920959278</v>
      </c>
    </row>
    <row r="49" customFormat="false" ht="15" hidden="false" customHeight="false" outlineLevel="0" collapsed="false">
      <c r="A49" s="6" t="n">
        <v>47</v>
      </c>
      <c r="B49" s="6" t="n">
        <f aca="false">A49*Parameters!$B$2</f>
        <v>3.91666666666667</v>
      </c>
      <c r="C49" s="6" t="n">
        <f aca="false">C48+Parameters!$B$2*Parameters!$B$3*(Parameters!$B$7-C48)</f>
        <v>60.3124773106983</v>
      </c>
      <c r="D49" s="6" t="n">
        <f aca="false">Parameters!$B$5*(Parameters!$B$8-E49)</f>
        <v>11.9990402936468</v>
      </c>
      <c r="E49" s="6" t="n">
        <f aca="false">E48+Parameters!$B$2*(Parameters!$B$3*(Parameters!$B$7-E48)+Parameters!$B$4*D48)</f>
        <v>67.5005998164707</v>
      </c>
    </row>
    <row r="50" customFormat="false" ht="15" hidden="false" customHeight="false" outlineLevel="0" collapsed="false">
      <c r="A50" s="6" t="n">
        <v>48</v>
      </c>
      <c r="B50" s="6" t="n">
        <f aca="false">A50*Parameters!$B$2</f>
        <v>4</v>
      </c>
      <c r="C50" s="6" t="n">
        <f aca="false">C49+Parameters!$B$2*Parameters!$B$3*(Parameters!$B$7-C49)</f>
        <v>60.2916454899851</v>
      </c>
      <c r="D50" s="6" t="n">
        <f aca="false">Parameters!$B$5*(Parameters!$B$8-E50)</f>
        <v>11.9991682544939</v>
      </c>
      <c r="E50" s="6" t="n">
        <f aca="false">E49+Parameters!$B$2*(Parameters!$B$3*(Parameters!$B$7-E49)+Parameters!$B$4*D49)</f>
        <v>67.5005198409413</v>
      </c>
    </row>
    <row r="51" customFormat="false" ht="15" hidden="false" customHeight="false" outlineLevel="0" collapsed="false">
      <c r="A51" s="6" t="n">
        <v>49</v>
      </c>
      <c r="B51" s="6" t="n">
        <f aca="false">A51*Parameters!$B$2</f>
        <v>4.08333333333333</v>
      </c>
      <c r="C51" s="6" t="n">
        <f aca="false">C50+Parameters!$B$2*Parameters!$B$3*(Parameters!$B$7-C50)</f>
        <v>60.2722024573194</v>
      </c>
      <c r="D51" s="6" t="n">
        <f aca="false">Parameters!$B$5*(Parameters!$B$8-E51)</f>
        <v>11.9992791538947</v>
      </c>
      <c r="E51" s="6" t="n">
        <f aca="false">E50+Parameters!$B$2*(Parameters!$B$3*(Parameters!$B$7-E50)+Parameters!$B$4*D50)</f>
        <v>67.5004505288158</v>
      </c>
    </row>
    <row r="52" customFormat="false" ht="15" hidden="false" customHeight="false" outlineLevel="0" collapsed="false">
      <c r="A52" s="6" t="n">
        <v>50</v>
      </c>
      <c r="B52" s="6" t="n">
        <f aca="false">A52*Parameters!$B$2</f>
        <v>4.16666666666667</v>
      </c>
      <c r="C52" s="6" t="n">
        <f aca="false">C51+Parameters!$B$2*Parameters!$B$3*(Parameters!$B$7-C51)</f>
        <v>60.2540556268315</v>
      </c>
      <c r="D52" s="6" t="n">
        <f aca="false">Parameters!$B$5*(Parameters!$B$8-E52)</f>
        <v>11.9993752667088</v>
      </c>
      <c r="E52" s="6" t="n">
        <f aca="false">E51+Parameters!$B$2*(Parameters!$B$3*(Parameters!$B$7-E51)+Parameters!$B$4*D51)</f>
        <v>67.500390458307</v>
      </c>
    </row>
    <row r="53" customFormat="false" ht="15" hidden="false" customHeight="false" outlineLevel="0" collapsed="false">
      <c r="A53" s="6" t="n">
        <v>51</v>
      </c>
      <c r="B53" s="6" t="n">
        <f aca="false">A53*Parameters!$B$2</f>
        <v>4.25</v>
      </c>
      <c r="C53" s="6" t="n">
        <f aca="false">C52+Parameters!$B$2*Parameters!$B$3*(Parameters!$B$7-C52)</f>
        <v>60.2371185850427</v>
      </c>
      <c r="D53" s="6" t="n">
        <f aca="false">Parameters!$B$5*(Parameters!$B$8-E53)</f>
        <v>11.9994585644809</v>
      </c>
      <c r="E53" s="6" t="n">
        <f aca="false">E52+Parameters!$B$2*(Parameters!$B$3*(Parameters!$B$7-E52)+Parameters!$B$4*D52)</f>
        <v>67.5003383971994</v>
      </c>
    </row>
    <row r="54" customFormat="false" ht="15" hidden="false" customHeight="false" outlineLevel="0" collapsed="false">
      <c r="A54" s="6" t="n">
        <v>52</v>
      </c>
      <c r="B54" s="6" t="n">
        <f aca="false">A54*Parameters!$B$2</f>
        <v>4.33333333333333</v>
      </c>
      <c r="C54" s="6" t="n">
        <f aca="false">C53+Parameters!$B$2*Parameters!$B$3*(Parameters!$B$7-C53)</f>
        <v>60.2213106793732</v>
      </c>
      <c r="D54" s="6" t="n">
        <f aca="false">Parameters!$B$5*(Parameters!$B$8-E54)</f>
        <v>11.9995307558835</v>
      </c>
      <c r="E54" s="6" t="n">
        <f aca="false">E53+Parameters!$B$2*(Parameters!$B$3*(Parameters!$B$7-E53)+Parameters!$B$4*D53)</f>
        <v>67.5002932775728</v>
      </c>
    </row>
    <row r="55" customFormat="false" ht="15" hidden="false" customHeight="false" outlineLevel="0" collapsed="false">
      <c r="A55" s="6" t="n">
        <v>53</v>
      </c>
      <c r="B55" s="6" t="n">
        <f aca="false">A55*Parameters!$B$2</f>
        <v>4.41666666666667</v>
      </c>
      <c r="C55" s="6" t="n">
        <f aca="false">C54+Parameters!$B$2*Parameters!$B$3*(Parameters!$B$7-C54)</f>
        <v>60.2065566340817</v>
      </c>
      <c r="D55" s="6" t="n">
        <f aca="false">Parameters!$B$5*(Parameters!$B$8-E55)</f>
        <v>11.9995933217657</v>
      </c>
      <c r="E55" s="6" t="n">
        <f aca="false">E54+Parameters!$B$2*(Parameters!$B$3*(Parameters!$B$7-E54)+Parameters!$B$4*D54)</f>
        <v>67.5002541738965</v>
      </c>
    </row>
    <row r="56" customFormat="false" ht="15" hidden="false" customHeight="false" outlineLevel="0" collapsed="false">
      <c r="A56" s="6" t="n">
        <v>54</v>
      </c>
      <c r="B56" s="6" t="n">
        <f aca="false">A56*Parameters!$B$2</f>
        <v>4.5</v>
      </c>
      <c r="C56" s="6" t="n">
        <f aca="false">C55+Parameters!$B$2*Parameters!$B$3*(Parameters!$B$7-C55)</f>
        <v>60.1927861918095</v>
      </c>
      <c r="D56" s="6" t="n">
        <f aca="false">Parameters!$B$5*(Parameters!$B$8-E56)</f>
        <v>11.9996475455303</v>
      </c>
      <c r="E56" s="6" t="n">
        <f aca="false">E55+Parameters!$B$2*(Parameters!$B$3*(Parameters!$B$7-E55)+Parameters!$B$4*D55)</f>
        <v>67.5002202840436</v>
      </c>
    </row>
    <row r="57" customFormat="false" ht="15" hidden="false" customHeight="false" outlineLevel="0" collapsed="false">
      <c r="A57" s="6" t="n">
        <v>55</v>
      </c>
      <c r="B57" s="6" t="n">
        <f aca="false">A57*Parameters!$B$2</f>
        <v>4.58333333333333</v>
      </c>
      <c r="C57" s="6" t="n">
        <f aca="false">C56+Parameters!$B$2*Parameters!$B$3*(Parameters!$B$7-C56)</f>
        <v>60.1799337790222</v>
      </c>
      <c r="D57" s="6" t="n">
        <f aca="false">Parameters!$B$5*(Parameters!$B$8-E57)</f>
        <v>11.9996945394596</v>
      </c>
      <c r="E57" s="6" t="n">
        <f aca="false">E56+Parameters!$B$2*(Parameters!$B$3*(Parameters!$B$7-E56)+Parameters!$B$4*D56)</f>
        <v>67.5001909128378</v>
      </c>
    </row>
    <row r="58" customFormat="false" ht="15" hidden="false" customHeight="false" outlineLevel="0" collapsed="false">
      <c r="A58" s="6" t="n">
        <v>56</v>
      </c>
      <c r="B58" s="6" t="n">
        <f aca="false">A58*Parameters!$B$2</f>
        <v>4.66666666666667</v>
      </c>
      <c r="C58" s="6" t="n">
        <f aca="false">C57+Parameters!$B$2*Parameters!$B$3*(Parameters!$B$7-C57)</f>
        <v>60.1679381937541</v>
      </c>
      <c r="D58" s="6" t="n">
        <f aca="false">Parameters!$B$5*(Parameters!$B$8-E58)</f>
        <v>11.9997352675316</v>
      </c>
      <c r="E58" s="6" t="n">
        <f aca="false">E57+Parameters!$B$2*(Parameters!$B$3*(Parameters!$B$7-E57)+Parameters!$B$4*D57)</f>
        <v>67.5001654577928</v>
      </c>
    </row>
    <row r="59" customFormat="false" ht="15" hidden="false" customHeight="false" outlineLevel="0" collapsed="false">
      <c r="A59" s="6" t="n">
        <v>57</v>
      </c>
      <c r="B59" s="6" t="n">
        <f aca="false">A59*Parameters!$B$2</f>
        <v>4.75</v>
      </c>
      <c r="C59" s="6" t="n">
        <f aca="false">C58+Parameters!$B$2*Parameters!$B$3*(Parameters!$B$7-C58)</f>
        <v>60.1567423141705</v>
      </c>
      <c r="D59" s="6" t="n">
        <f aca="false">Parameters!$B$5*(Parameters!$B$8-E59)</f>
        <v>11.9997705651941</v>
      </c>
      <c r="E59" s="6" t="n">
        <f aca="false">E58+Parameters!$B$2*(Parameters!$B$3*(Parameters!$B$7-E58)+Parameters!$B$4*D58)</f>
        <v>67.5001433967537</v>
      </c>
    </row>
    <row r="60" customFormat="false" ht="15" hidden="false" customHeight="false" outlineLevel="0" collapsed="false">
      <c r="A60" s="6" t="n">
        <v>58</v>
      </c>
      <c r="B60" s="6" t="n">
        <f aca="false">A60*Parameters!$B$2</f>
        <v>4.83333333333333</v>
      </c>
      <c r="C60" s="6" t="n">
        <f aca="false">C59+Parameters!$B$2*Parameters!$B$3*(Parameters!$B$7-C59)</f>
        <v>60.1462928265591</v>
      </c>
      <c r="D60" s="6" t="n">
        <f aca="false">Parameters!$B$5*(Parameters!$B$8-E60)</f>
        <v>11.9998011565015</v>
      </c>
      <c r="E60" s="6" t="n">
        <f aca="false">E59+Parameters!$B$2*(Parameters!$B$3*(Parameters!$B$7-E59)+Parameters!$B$4*D59)</f>
        <v>67.5001242771866</v>
      </c>
    </row>
    <row r="61" customFormat="false" ht="15" hidden="false" customHeight="false" outlineLevel="0" collapsed="false">
      <c r="A61" s="6" t="n">
        <v>59</v>
      </c>
      <c r="B61" s="6" t="n">
        <f aca="false">A61*Parameters!$B$2</f>
        <v>4.91666666666667</v>
      </c>
      <c r="C61" s="6" t="n">
        <f aca="false">C60+Parameters!$B$2*Parameters!$B$3*(Parameters!$B$7-C60)</f>
        <v>60.1365399714552</v>
      </c>
      <c r="D61" s="6" t="n">
        <f aca="false">Parameters!$B$5*(Parameters!$B$8-E61)</f>
        <v>11.999827668968</v>
      </c>
      <c r="E61" s="6" t="n">
        <f aca="false">E60+Parameters!$B$2*(Parameters!$B$3*(Parameters!$B$7-E60)+Parameters!$B$4*D60)</f>
        <v>67.500107706895</v>
      </c>
    </row>
    <row r="62" customFormat="false" ht="15" hidden="false" customHeight="false" outlineLevel="0" collapsed="false">
      <c r="A62" s="6" t="n">
        <v>60</v>
      </c>
      <c r="B62" s="6" t="n">
        <f aca="false">A62*Parameters!$B$2</f>
        <v>5</v>
      </c>
      <c r="C62" s="6" t="n">
        <f aca="false">C61+Parameters!$B$2*Parameters!$B$3*(Parameters!$B$7-C61)</f>
        <v>60.1274373066915</v>
      </c>
      <c r="D62" s="6" t="n">
        <f aca="false">Parameters!$B$5*(Parameters!$B$8-E62)</f>
        <v>11.9998506464389</v>
      </c>
      <c r="E62" s="6" t="n">
        <f aca="false">E61+Parameters!$B$2*(Parameters!$B$3*(Parameters!$B$7-E61)+Parameters!$B$4*D61)</f>
        <v>67.5000933459757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64"/>
  </cols>
  <sheetData>
    <row r="1" customFormat="false" ht="15" hidden="false" customHeight="false" outlineLevel="0" collapsed="false">
      <c r="A1" s="3" t="s">
        <v>28</v>
      </c>
      <c r="B1" s="3" t="s">
        <v>29</v>
      </c>
      <c r="C1" s="3" t="s">
        <v>30</v>
      </c>
    </row>
    <row r="2" customFormat="false" ht="15" hidden="false" customHeight="false" outlineLevel="0" collapsed="false">
      <c r="A2" s="2" t="s">
        <v>31</v>
      </c>
      <c r="B2" s="7" t="n">
        <v>60.1274</v>
      </c>
      <c r="C2" s="2" t="s">
        <v>32</v>
      </c>
    </row>
    <row r="3" customFormat="false" ht="15" hidden="false" customHeight="false" outlineLevel="0" collapsed="false">
      <c r="A3" s="2" t="s">
        <v>33</v>
      </c>
      <c r="B3" s="7" t="n">
        <v>67.5001</v>
      </c>
      <c r="C3" s="2" t="s">
        <v>34</v>
      </c>
    </row>
    <row r="4" customFormat="false" ht="15" hidden="false" customHeight="false" outlineLevel="0" collapsed="false">
      <c r="A4" s="2" t="s">
        <v>35</v>
      </c>
      <c r="B4" s="7" t="n">
        <v>7.3727</v>
      </c>
      <c r="C4" s="2" t="s">
        <v>36</v>
      </c>
    </row>
    <row r="5" customFormat="false" ht="15" hidden="false" customHeight="false" outlineLevel="0" collapsed="false">
      <c r="A5" s="2" t="s">
        <v>37</v>
      </c>
      <c r="B5" s="7" t="n">
        <v>67.5898</v>
      </c>
      <c r="C5" s="2" t="s">
        <v>38</v>
      </c>
    </row>
    <row r="6" customFormat="false" ht="15" hidden="false" customHeight="false" outlineLevel="0" collapsed="false">
      <c r="A6" s="2" t="s">
        <v>39</v>
      </c>
      <c r="B6" s="7" t="n">
        <v>65.2</v>
      </c>
      <c r="C6" s="2" t="s">
        <v>40</v>
      </c>
    </row>
    <row r="7" customFormat="false" ht="15" hidden="false" customHeight="false" outlineLevel="0" collapsed="false">
      <c r="A7" s="2" t="s">
        <v>41</v>
      </c>
      <c r="B7" s="7" t="n">
        <v>66.83</v>
      </c>
      <c r="C7" s="2" t="s">
        <v>42</v>
      </c>
    </row>
    <row r="8" customFormat="false" ht="15" hidden="false" customHeight="false" outlineLevel="0" collapsed="false">
      <c r="A8" s="2" t="s">
        <v>43</v>
      </c>
      <c r="B8" s="7" t="n">
        <v>1.63</v>
      </c>
      <c r="C8" s="2" t="s">
        <v>44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3" min="2" style="0" width="18"/>
    <col collapsed="false" customWidth="true" hidden="false" outlineLevel="0" max="4" min="4" style="0" width="12"/>
    <col collapsed="false" customWidth="true" hidden="false" outlineLevel="0" max="5" min="5" style="0" width="10"/>
  </cols>
  <sheetData>
    <row r="1" customFormat="false" ht="15" hidden="false" customHeight="false" outlineLevel="0" collapsed="false">
      <c r="A1" s="3" t="s">
        <v>28</v>
      </c>
      <c r="B1" s="3" t="s">
        <v>45</v>
      </c>
      <c r="C1" s="3" t="s">
        <v>29</v>
      </c>
      <c r="D1" s="3" t="s">
        <v>46</v>
      </c>
      <c r="E1" s="3" t="s">
        <v>47</v>
      </c>
    </row>
    <row r="2" customFormat="false" ht="15" hidden="false" customHeight="false" outlineLevel="0" collapsed="false">
      <c r="A2" s="2" t="s">
        <v>31</v>
      </c>
      <c r="B2" s="6" t="n">
        <f aca="false">Simulation!C62</f>
        <v>60.1274373066915</v>
      </c>
      <c r="C2" s="6" t="n">
        <f aca="false">Reference_Values!B2</f>
        <v>60.1274</v>
      </c>
      <c r="D2" s="2" t="n">
        <f aca="false">ABS(B2-C2)</f>
        <v>3.73066914960418E-005</v>
      </c>
      <c r="E2" s="1" t="str">
        <f aca="false">IF(D2&lt;0.0005,"PASS","FAIL")</f>
        <v>PASS</v>
      </c>
    </row>
    <row r="3" customFormat="false" ht="15" hidden="false" customHeight="false" outlineLevel="0" collapsed="false">
      <c r="A3" s="2" t="s">
        <v>33</v>
      </c>
      <c r="B3" s="6" t="n">
        <f aca="false">Simulation!E62</f>
        <v>67.5000933459757</v>
      </c>
      <c r="C3" s="6" t="n">
        <f aca="false">Reference_Values!B3</f>
        <v>67.5001</v>
      </c>
      <c r="D3" s="2" t="n">
        <f aca="false">ABS(B3-C3)</f>
        <v>6.65402431820894E-006</v>
      </c>
      <c r="E3" s="1" t="str">
        <f aca="false">IF(D3&lt;0.0005,"PASS","FAIL")</f>
        <v>PASS</v>
      </c>
    </row>
    <row r="4" customFormat="false" ht="15" hidden="false" customHeight="false" outlineLevel="0" collapsed="false">
      <c r="A4" s="2" t="s">
        <v>35</v>
      </c>
      <c r="B4" s="6" t="n">
        <f aca="false">Simulation!E62-Simulation!C62</f>
        <v>7.37265603928419</v>
      </c>
      <c r="C4" s="6" t="n">
        <f aca="false">Reference_Values!B4</f>
        <v>7.3727</v>
      </c>
      <c r="D4" s="2" t="n">
        <f aca="false">ABS(B4-C4)</f>
        <v>4.39607158124744E-005</v>
      </c>
      <c r="E4" s="1" t="str">
        <f aca="false">IF(D4&lt;0.0005,"PASS","FAIL")</f>
        <v>PASS</v>
      </c>
    </row>
    <row r="5" customFormat="false" ht="15" hidden="false" customHeight="false" outlineLevel="0" collapsed="false">
      <c r="A5" s="2" t="s">
        <v>37</v>
      </c>
      <c r="B5" s="6" t="n">
        <f aca="false">Simulation!E14</f>
        <v>67.5897832089185</v>
      </c>
      <c r="C5" s="6" t="n">
        <f aca="false">Reference_Values!B5</f>
        <v>67.5898</v>
      </c>
      <c r="D5" s="2" t="n">
        <f aca="false">ABS(B5-C5)</f>
        <v>1.67910815207506E-005</v>
      </c>
      <c r="E5" s="1" t="str">
        <f aca="false">IF(D5&lt;0.0005,"PASS","FAIL")</f>
        <v>PASS</v>
      </c>
    </row>
    <row r="6" customFormat="false" ht="15" hidden="false" customHeight="false" outlineLevel="0" collapsed="false">
      <c r="A6" s="2" t="s">
        <v>39</v>
      </c>
      <c r="B6" s="6" t="n">
        <f aca="false">SUMPRODUCT(Parameters!B12:B15,Parameters!C12:C15)</f>
        <v>65.2</v>
      </c>
      <c r="C6" s="6" t="n">
        <f aca="false">Reference_Values!B6</f>
        <v>65.2</v>
      </c>
      <c r="D6" s="2" t="n">
        <f aca="false">ABS(B6-C6)</f>
        <v>0</v>
      </c>
      <c r="E6" s="1" t="str">
        <f aca="false">IF(D6&lt;0.0005,"PASS","FAIL")</f>
        <v>PASS</v>
      </c>
    </row>
    <row r="7" customFormat="false" ht="15" hidden="false" customHeight="false" outlineLevel="0" collapsed="false">
      <c r="A7" s="2" t="s">
        <v>41</v>
      </c>
      <c r="B7" s="6" t="n">
        <f aca="false">SUMPRODUCT(Parameters!B12:B15,Parameters!D12:D15)</f>
        <v>66.83</v>
      </c>
      <c r="C7" s="6" t="n">
        <f aca="false">Reference_Values!B7</f>
        <v>66.83</v>
      </c>
      <c r="D7" s="2" t="n">
        <f aca="false">ABS(B7-C7)</f>
        <v>0</v>
      </c>
      <c r="E7" s="1" t="str">
        <f aca="false">IF(D7&lt;0.0005,"PASS","FAIL")</f>
        <v>PASS</v>
      </c>
    </row>
    <row r="8" customFormat="false" ht="15" hidden="false" customHeight="false" outlineLevel="0" collapsed="false">
      <c r="A8" s="2" t="s">
        <v>43</v>
      </c>
      <c r="B8" s="6" t="n">
        <f aca="false">SUMPRODUCT(Parameters!B12:B15,Parameters!D12:D15)-SUMPRODUCT(Parameters!B12:B15,Parameters!C12:C15)</f>
        <v>1.63</v>
      </c>
      <c r="C8" s="6" t="n">
        <f aca="false">Reference_Values!B8</f>
        <v>1.63</v>
      </c>
      <c r="D8" s="2" t="n">
        <f aca="false">ABS(B8-C8)</f>
        <v>0</v>
      </c>
      <c r="E8" s="1" t="str">
        <f aca="false">IF(D8&lt;0.0005,"PASS","FAIL")</f>
        <v>PASS</v>
      </c>
    </row>
    <row r="10" customFormat="false" ht="15" hidden="false" customHeight="false" outlineLevel="0" collapsed="false">
      <c r="A10" s="2" t="s">
        <v>48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2026-07-13T21:48:43Z</dcterms:created>
  <dc:creator>openpyxl</dc:creator>
  <dc:description/>
  <dc:language>en-US</dc:language>
  <cp:lastModifiedBy/>
  <dcterms:modified xsi:type="dcterms:W3CDTF">2026-07-13T21:48:43Z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