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arameters" sheetId="2" state="visible" r:id="rId4"/>
    <sheet name="PolicyA" sheetId="3" state="visible" r:id="rId5"/>
    <sheet name="PolicyB" sheetId="4" state="visible" r:id="rId6"/>
    <sheet name="Shock" sheetId="5" state="visible" r:id="rId7"/>
    <sheet name="Reference_Values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<sst xmlns="http://schemas.openxmlformats.org/spreadsheetml/2006/main" count="65" uniqueCount="48">
  <si>
    <t xml:space="preserve">DCT Laboratory — Vol I, Ch 10: Enterprise Capital Architecture</t>
  </si>
  <si>
    <t xml:space="preserve">Seed 26110 · Companion to DCT_V1_Ch10_Lab.ipynb and AXIOM-10.</t>
  </si>
  <si>
    <t xml:space="preserve">Three capital stocks under K' = (1-delta)K + I; balanced vs finance-heavy allocation through</t>
  </si>
  <si>
    <t xml:space="preserve">Y = A*F^0.3*H^0.4*T^0.3; the depletion asymmetry (30% shock, recovery counted via COUNTIF).</t>
  </si>
  <si>
    <t xml:space="preserve">LEGEND — pale-gold cells are the editable inputs.</t>
  </si>
  <si>
    <t xml:space="preserve">Name</t>
  </si>
  <si>
    <t xml:space="preserve">Financial</t>
  </si>
  <si>
    <t xml:space="preserve">Human</t>
  </si>
  <si>
    <t xml:space="preserve">Technological</t>
  </si>
  <si>
    <t xml:space="preserve">K0</t>
  </si>
  <si>
    <t xml:space="preserve">delta</t>
  </si>
  <si>
    <t xml:space="preserve">alpha</t>
  </si>
  <si>
    <t xml:space="preserve">I policy A</t>
  </si>
  <si>
    <t xml:space="preserve">I policy B</t>
  </si>
  <si>
    <t xml:space="preserve">A (TFP)</t>
  </si>
  <si>
    <t xml:space="preserve">shock multiplier (H, q10)</t>
  </si>
  <si>
    <t xml:space="preserve">k</t>
  </si>
  <si>
    <t xml:space="preserve">F</t>
  </si>
  <si>
    <t xml:space="preserve">H</t>
  </si>
  <si>
    <t xml:space="preserve">T</t>
  </si>
  <si>
    <t xml:space="preserve">Y</t>
  </si>
  <si>
    <t xml:space="preserve">cum Y (k=1..20)</t>
  </si>
  <si>
    <t xml:space="preserve">H (shocked path)</t>
  </si>
  <si>
    <t xml:space="preserve">H10 pre-shock (from PolicyA)</t>
  </si>
  <si>
    <t xml:space="preserve">recovery quarters = COUNTIF(B13:B22, &lt; pre)</t>
  </si>
  <si>
    <t xml:space="preserve">Checkpoint</t>
  </si>
  <si>
    <t xml:space="preserve">Engine value</t>
  </si>
  <si>
    <t xml:space="preserve">Meaning</t>
  </si>
  <si>
    <t xml:space="preserve">F20_A</t>
  </si>
  <si>
    <t xml:space="preserve">Financial stock, balanced, q20</t>
  </si>
  <si>
    <t xml:space="preserve">H20_A</t>
  </si>
  <si>
    <t xml:space="preserve">Human stock, q20</t>
  </si>
  <si>
    <t xml:space="preserve">T20_A</t>
  </si>
  <si>
    <t xml:space="preserve">Tech stock at its fixed point</t>
  </si>
  <si>
    <t xml:space="preserve">Y20_A</t>
  </si>
  <si>
    <t xml:space="preserve">Balanced output at q20</t>
  </si>
  <si>
    <t xml:space="preserve">Y20_B</t>
  </si>
  <si>
    <t xml:space="preserve">Finance-heavy output at q20</t>
  </si>
  <si>
    <t xml:space="preserve">cumY_gap_A_minus_B</t>
  </si>
  <si>
    <t xml:space="preserve">What balance is worth over 5 years</t>
  </si>
  <si>
    <t xml:space="preserve">H10_preshock</t>
  </si>
  <si>
    <t xml:space="preserve">The level the shock erases</t>
  </si>
  <si>
    <t xml:space="preserve">recovery_quarters</t>
  </si>
  <si>
    <t xml:space="preserve">One quarter down, ten back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</si>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</sst>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2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</row>
    <row r="2" customFormat="false" ht="15" hidden="false" customHeight="false" outlineLevel="0" collapsed="false">
      <c r="A2" s="2" t="s">
        <v>9</v>
      </c>
      <c r="B2" s="4" t="n">
        <v>40</v>
      </c>
      <c r="C2" s="4" t="n">
        <v>30</v>
      </c>
      <c r="D2" s="4" t="n">
        <v>20</v>
      </c>
    </row>
    <row r="3" customFormat="false" ht="15" hidden="false" customHeight="false" outlineLevel="0" collapsed="false">
      <c r="A3" s="2" t="s">
        <v>10</v>
      </c>
      <c r="B3" s="4" t="n">
        <v>0.02</v>
      </c>
      <c r="C3" s="4" t="n">
        <v>0.06</v>
      </c>
      <c r="D3" s="4" t="n">
        <v>0.1</v>
      </c>
    </row>
    <row r="4" customFormat="false" ht="15" hidden="false" customHeight="false" outlineLevel="0" collapsed="false">
      <c r="A4" s="2" t="s">
        <v>11</v>
      </c>
      <c r="B4" s="4" t="n">
        <v>0.3</v>
      </c>
      <c r="C4" s="4" t="n">
        <v>0.4</v>
      </c>
      <c r="D4" s="4" t="n">
        <v>0.3</v>
      </c>
    </row>
    <row r="5" customFormat="false" ht="15" hidden="false" customHeight="false" outlineLevel="0" collapsed="false">
      <c r="A5" s="2" t="s">
        <v>12</v>
      </c>
      <c r="B5" s="4" t="n">
        <v>2</v>
      </c>
      <c r="C5" s="4" t="n">
        <v>2</v>
      </c>
      <c r="D5" s="4" t="n">
        <v>2</v>
      </c>
    </row>
    <row r="6" customFormat="false" ht="15" hidden="false" customHeight="false" outlineLevel="0" collapsed="false">
      <c r="A6" s="2" t="s">
        <v>13</v>
      </c>
      <c r="B6" s="4" t="n">
        <v>4</v>
      </c>
      <c r="C6" s="4" t="n">
        <v>1</v>
      </c>
      <c r="D6" s="4" t="n">
        <v>1</v>
      </c>
    </row>
    <row r="8" customFormat="false" ht="15" hidden="false" customHeight="false" outlineLevel="0" collapsed="false">
      <c r="A8" s="2" t="s">
        <v>14</v>
      </c>
      <c r="B8" s="4" t="n">
        <v>10</v>
      </c>
    </row>
    <row r="9" customFormat="false" ht="15" hidden="false" customHeight="false" outlineLevel="0" collapsed="false">
      <c r="A9" s="2" t="s">
        <v>15</v>
      </c>
      <c r="B9" s="4" t="n">
        <v>0.7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</row>
    <row r="2" customFormat="false" ht="15" hidden="false" customHeight="false" outlineLevel="0" collapsed="false">
      <c r="A2" s="5" t="n">
        <v>0</v>
      </c>
      <c r="B2" s="5" t="n">
        <f aca="false">Parameters!B2</f>
        <v>40</v>
      </c>
      <c r="C2" s="5" t="n">
        <f aca="false">Parameters!C2</f>
        <v>30</v>
      </c>
      <c r="D2" s="5" t="n">
        <f aca="false">Parameters!D2</f>
        <v>20</v>
      </c>
      <c r="E2" s="5" t="n">
        <f aca="false">Parameters!$B$8*B2^Parameters!$B$4*C2^Parameters!$C$4*D2^Parameters!$D$4</f>
        <v>289.58462364668</v>
      </c>
    </row>
    <row r="3" customFormat="false" ht="15" hidden="false" customHeight="false" outlineLevel="0" collapsed="false">
      <c r="A3" s="5" t="n">
        <v>1</v>
      </c>
      <c r="B3" s="5" t="n">
        <f aca="false">(1-Parameters!$B$3)*B2+Parameters!$B$5</f>
        <v>41.2</v>
      </c>
      <c r="C3" s="5" t="n">
        <f aca="false">(1-Parameters!$C$3)*C2+Parameters!$C$5</f>
        <v>30.2</v>
      </c>
      <c r="D3" s="5" t="n">
        <f aca="false">(1-Parameters!$D$3)*D2+Parameters!$D$5</f>
        <v>20</v>
      </c>
      <c r="E3" s="5" t="n">
        <f aca="false">Parameters!$B$8*B3^Parameters!$B$4*C3^Parameters!$C$4*D3^Parameters!$D$4</f>
        <v>292.941526757182</v>
      </c>
    </row>
    <row r="4" customFormat="false" ht="15" hidden="false" customHeight="false" outlineLevel="0" collapsed="false">
      <c r="A4" s="5" t="n">
        <v>2</v>
      </c>
      <c r="B4" s="5" t="n">
        <f aca="false">(1-Parameters!$B$3)*B3+Parameters!$B$5</f>
        <v>42.376</v>
      </c>
      <c r="C4" s="5" t="n">
        <f aca="false">(1-Parameters!$C$3)*C3+Parameters!$C$5</f>
        <v>30.388</v>
      </c>
      <c r="D4" s="5" t="n">
        <f aca="false">(1-Parameters!$D$3)*D3+Parameters!$D$5</f>
        <v>20</v>
      </c>
      <c r="E4" s="5" t="n">
        <f aca="false">Parameters!$B$8*B4^Parameters!$B$4*C4^Parameters!$C$4*D4^Parameters!$D$4</f>
        <v>296.159612908505</v>
      </c>
    </row>
    <row r="5" customFormat="false" ht="15" hidden="false" customHeight="false" outlineLevel="0" collapsed="false">
      <c r="A5" s="5" t="n">
        <v>3</v>
      </c>
      <c r="B5" s="5" t="n">
        <f aca="false">(1-Parameters!$B$3)*B4+Parameters!$B$5</f>
        <v>43.52848</v>
      </c>
      <c r="C5" s="5" t="n">
        <f aca="false">(1-Parameters!$C$3)*C4+Parameters!$C$5</f>
        <v>30.56472</v>
      </c>
      <c r="D5" s="5" t="n">
        <f aca="false">(1-Parameters!$D$3)*D4+Parameters!$D$5</f>
        <v>20</v>
      </c>
      <c r="E5" s="5" t="n">
        <f aca="false">Parameters!$B$8*B5^Parameters!$B$4*C5^Parameters!$C$4*D5^Parameters!$D$4</f>
        <v>299.246595340786</v>
      </c>
    </row>
    <row r="6" customFormat="false" ht="15" hidden="false" customHeight="false" outlineLevel="0" collapsed="false">
      <c r="A6" s="5" t="n">
        <v>4</v>
      </c>
      <c r="B6" s="5" t="n">
        <f aca="false">(1-Parameters!$B$3)*B5+Parameters!$B$5</f>
        <v>44.6579104</v>
      </c>
      <c r="C6" s="5" t="n">
        <f aca="false">(1-Parameters!$C$3)*C5+Parameters!$C$5</f>
        <v>30.7308368</v>
      </c>
      <c r="D6" s="5" t="n">
        <f aca="false">(1-Parameters!$D$3)*D5+Parameters!$D$5</f>
        <v>20</v>
      </c>
      <c r="E6" s="5" t="n">
        <f aca="false">Parameters!$B$8*B6^Parameters!$B$4*C6^Parameters!$C$4*D6^Parameters!$D$4</f>
        <v>302.209611530538</v>
      </c>
    </row>
    <row r="7" customFormat="false" ht="15" hidden="false" customHeight="false" outlineLevel="0" collapsed="false">
      <c r="A7" s="5" t="n">
        <v>5</v>
      </c>
      <c r="B7" s="5" t="n">
        <f aca="false">(1-Parameters!$B$3)*B6+Parameters!$B$5</f>
        <v>45.764752192</v>
      </c>
      <c r="C7" s="5" t="n">
        <f aca="false">(1-Parameters!$C$3)*C6+Parameters!$C$5</f>
        <v>30.886986592</v>
      </c>
      <c r="D7" s="5" t="n">
        <f aca="false">(1-Parameters!$D$3)*D6+Parameters!$D$5</f>
        <v>20</v>
      </c>
      <c r="E7" s="5" t="n">
        <f aca="false">Parameters!$B$8*B7^Parameters!$B$4*C7^Parameters!$C$4*D7^Parameters!$D$4</f>
        <v>305.055281923599</v>
      </c>
    </row>
    <row r="8" customFormat="false" ht="15" hidden="false" customHeight="false" outlineLevel="0" collapsed="false">
      <c r="A8" s="5" t="n">
        <v>6</v>
      </c>
      <c r="B8" s="5" t="n">
        <f aca="false">(1-Parameters!$B$3)*B7+Parameters!$B$5</f>
        <v>46.84945714816</v>
      </c>
      <c r="C8" s="5" t="n">
        <f aca="false">(1-Parameters!$C$3)*C7+Parameters!$C$5</f>
        <v>31.03376739648</v>
      </c>
      <c r="D8" s="5" t="n">
        <f aca="false">(1-Parameters!$D$3)*D7+Parameters!$D$5</f>
        <v>20</v>
      </c>
      <c r="E8" s="5" t="n">
        <f aca="false">Parameters!$B$8*B8^Parameters!$B$4*C8^Parameters!$C$4*D8^Parameters!$D$4</f>
        <v>307.789760631017</v>
      </c>
    </row>
    <row r="9" customFormat="false" ht="15" hidden="false" customHeight="false" outlineLevel="0" collapsed="false">
      <c r="A9" s="5" t="n">
        <v>7</v>
      </c>
      <c r="B9" s="5" t="n">
        <f aca="false">(1-Parameters!$B$3)*B8+Parameters!$B$5</f>
        <v>47.9124680051968</v>
      </c>
      <c r="C9" s="5" t="n">
        <f aca="false">(1-Parameters!$C$3)*C8+Parameters!$C$5</f>
        <v>31.1717413526912</v>
      </c>
      <c r="D9" s="5" t="n">
        <f aca="false">(1-Parameters!$D$3)*D8+Parameters!$D$5</f>
        <v>20</v>
      </c>
      <c r="E9" s="5" t="n">
        <f aca="false">Parameters!$B$8*B9^Parameters!$B$4*C9^Parameters!$C$4*D9^Parameters!$D$4</f>
        <v>310.418779469912</v>
      </c>
    </row>
    <row r="10" customFormat="false" ht="15" hidden="false" customHeight="false" outlineLevel="0" collapsed="false">
      <c r="A10" s="5" t="n">
        <v>8</v>
      </c>
      <c r="B10" s="5" t="n">
        <f aca="false">(1-Parameters!$B$3)*B9+Parameters!$B$5</f>
        <v>48.9542186450929</v>
      </c>
      <c r="C10" s="5" t="n">
        <f aca="false">(1-Parameters!$C$3)*C9+Parameters!$C$5</f>
        <v>31.3014368715297</v>
      </c>
      <c r="D10" s="5" t="n">
        <f aca="false">(1-Parameters!$D$3)*D9+Parameters!$D$5</f>
        <v>20</v>
      </c>
      <c r="E10" s="5" t="n">
        <f aca="false">Parameters!$B$8*B10^Parameters!$B$4*C10^Parameters!$C$4*D10^Parameters!$D$4</f>
        <v>312.947686451408</v>
      </c>
    </row>
    <row r="11" customFormat="false" ht="15" hidden="false" customHeight="false" outlineLevel="0" collapsed="false">
      <c r="A11" s="5" t="n">
        <v>9</v>
      </c>
      <c r="B11" s="5" t="n">
        <f aca="false">(1-Parameters!$B$3)*B10+Parameters!$B$5</f>
        <v>49.975134272191</v>
      </c>
      <c r="C11" s="5" t="n">
        <f aca="false">(1-Parameters!$C$3)*C10+Parameters!$C$5</f>
        <v>31.4233506592379</v>
      </c>
      <c r="D11" s="5" t="n">
        <f aca="false">(1-Parameters!$D$3)*D10+Parameters!$D$5</f>
        <v>20</v>
      </c>
      <c r="E11" s="5" t="n">
        <f aca="false">Parameters!$B$8*B11^Parameters!$B$4*C11^Parameters!$C$4*D11^Parameters!$D$4</f>
        <v>315.381479601806</v>
      </c>
    </row>
    <row r="12" customFormat="false" ht="15" hidden="false" customHeight="false" outlineLevel="0" collapsed="false">
      <c r="A12" s="5" t="n">
        <v>10</v>
      </c>
      <c r="B12" s="5" t="n">
        <f aca="false">(1-Parameters!$B$3)*B11+Parameters!$B$5</f>
        <v>50.9756315867472</v>
      </c>
      <c r="C12" s="5" t="n">
        <f aca="false">(1-Parameters!$C$3)*C11+Parameters!$C$5</f>
        <v>31.5379496196837</v>
      </c>
      <c r="D12" s="5" t="n">
        <f aca="false">(1-Parameters!$D$3)*D11+Parameters!$D$5</f>
        <v>20</v>
      </c>
      <c r="E12" s="5" t="n">
        <f aca="false">Parameters!$B$8*B12^Parameters!$B$4*C12^Parameters!$C$4*D12^Parameters!$D$4</f>
        <v>317.724836835261</v>
      </c>
    </row>
    <row r="13" customFormat="false" ht="15" hidden="false" customHeight="false" outlineLevel="0" collapsed="false">
      <c r="A13" s="5" t="n">
        <v>11</v>
      </c>
      <c r="B13" s="5" t="n">
        <f aca="false">(1-Parameters!$B$3)*B12+Parameters!$B$5</f>
        <v>51.9561189550122</v>
      </c>
      <c r="C13" s="5" t="n">
        <f aca="false">(1-Parameters!$C$3)*C12+Parameters!$C$5</f>
        <v>31.6456726425026</v>
      </c>
      <c r="D13" s="5" t="n">
        <f aca="false">(1-Parameters!$D$3)*D12+Parameters!$D$5</f>
        <v>20</v>
      </c>
      <c r="E13" s="5" t="n">
        <f aca="false">Parameters!$B$8*B13^Parameters!$B$4*C13^Parameters!$C$4*D13^Parameters!$D$4</f>
        <v>319.982142464406</v>
      </c>
    </row>
    <row r="14" customFormat="false" ht="15" hidden="false" customHeight="false" outlineLevel="0" collapsed="false">
      <c r="A14" s="5" t="n">
        <v>12</v>
      </c>
      <c r="B14" s="5" t="n">
        <f aca="false">(1-Parameters!$B$3)*B13+Parameters!$B$5</f>
        <v>52.916996575912</v>
      </c>
      <c r="C14" s="5" t="n">
        <f aca="false">(1-Parameters!$C$3)*C13+Parameters!$C$5</f>
        <v>31.7469322839525</v>
      </c>
      <c r="D14" s="5" t="n">
        <f aca="false">(1-Parameters!$D$3)*D13+Parameters!$D$5</f>
        <v>20</v>
      </c>
      <c r="E14" s="5" t="n">
        <f aca="false">Parameters!$B$8*B14^Parameters!$B$4*C14^Parameters!$C$4*D14^Parameters!$D$4</f>
        <v>322.157510831142</v>
      </c>
    </row>
    <row r="15" customFormat="false" ht="15" hidden="false" customHeight="false" outlineLevel="0" collapsed="false">
      <c r="A15" s="5" t="n">
        <v>13</v>
      </c>
      <c r="B15" s="5" t="n">
        <f aca="false">(1-Parameters!$B$3)*B14+Parameters!$B$5</f>
        <v>53.8586566443937</v>
      </c>
      <c r="C15" s="5" t="n">
        <f aca="false">(1-Parameters!$C$3)*C14+Parameters!$C$5</f>
        <v>31.8421163469153</v>
      </c>
      <c r="D15" s="5" t="n">
        <f aca="false">(1-Parameters!$D$3)*D14+Parameters!$D$5</f>
        <v>20</v>
      </c>
      <c r="E15" s="5" t="n">
        <f aca="false">Parameters!$B$8*B15^Parameters!$B$4*C15^Parameters!$C$4*D15^Parameters!$D$4</f>
        <v>324.254807456729</v>
      </c>
    </row>
    <row r="16" customFormat="false" ht="15" hidden="false" customHeight="false" outlineLevel="0" collapsed="false">
      <c r="A16" s="5" t="n">
        <v>14</v>
      </c>
      <c r="B16" s="5" t="n">
        <f aca="false">(1-Parameters!$B$3)*B15+Parameters!$B$5</f>
        <v>54.7814835115059</v>
      </c>
      <c r="C16" s="5" t="n">
        <f aca="false">(1-Parameters!$C$3)*C15+Parameters!$C$5</f>
        <v>31.9315893661004</v>
      </c>
      <c r="D16" s="5" t="n">
        <f aca="false">(1-Parameters!$D$3)*D15+Parameters!$D$5</f>
        <v>20</v>
      </c>
      <c r="E16" s="5" t="n">
        <f aca="false">Parameters!$B$8*B16^Parameters!$B$4*C16^Parameters!$C$4*D16^Parameters!$D$4</f>
        <v>326.277668043638</v>
      </c>
    </row>
    <row r="17" customFormat="false" ht="15" hidden="false" customHeight="false" outlineLevel="0" collapsed="false">
      <c r="A17" s="5" t="n">
        <v>15</v>
      </c>
      <c r="B17" s="5" t="n">
        <f aca="false">(1-Parameters!$B$3)*B16+Parameters!$B$5</f>
        <v>55.6858538412757</v>
      </c>
      <c r="C17" s="5" t="n">
        <f aca="false">(1-Parameters!$C$3)*C16+Parameters!$C$5</f>
        <v>32.0156940041344</v>
      </c>
      <c r="D17" s="5" t="n">
        <f aca="false">(1-Parameters!$D$3)*D16+Parameters!$D$5</f>
        <v>20</v>
      </c>
      <c r="E17" s="5" t="n">
        <f aca="false">Parameters!$B$8*B17^Parameters!$B$4*C17^Parameters!$C$4*D17^Parameters!$D$4</f>
        <v>328.229515607713</v>
      </c>
    </row>
    <row r="18" customFormat="false" ht="15" hidden="false" customHeight="false" outlineLevel="0" collapsed="false">
      <c r="A18" s="5" t="n">
        <v>16</v>
      </c>
      <c r="B18" s="5" t="n">
        <f aca="false">(1-Parameters!$B$3)*B17+Parameters!$B$5</f>
        <v>56.5721367644502</v>
      </c>
      <c r="C18" s="5" t="n">
        <f aca="false">(1-Parameters!$C$3)*C17+Parameters!$C$5</f>
        <v>32.0947523638863</v>
      </c>
      <c r="D18" s="5" t="n">
        <f aca="false">(1-Parameters!$D$3)*D17+Parameters!$D$5</f>
        <v>20</v>
      </c>
      <c r="E18" s="5" t="n">
        <f aca="false">Parameters!$B$8*B18^Parameters!$B$4*C18^Parameters!$C$4*D18^Parameters!$D$4</f>
        <v>330.113575975386</v>
      </c>
    </row>
    <row r="19" customFormat="false" ht="15" hidden="false" customHeight="false" outlineLevel="0" collapsed="false">
      <c r="A19" s="5" t="n">
        <v>17</v>
      </c>
      <c r="B19" s="5" t="n">
        <f aca="false">(1-Parameters!$B$3)*B18+Parameters!$B$5</f>
        <v>57.4406940291612</v>
      </c>
      <c r="C19" s="5" t="n">
        <f aca="false">(1-Parameters!$C$3)*C18+Parameters!$C$5</f>
        <v>32.1690672220531</v>
      </c>
      <c r="D19" s="5" t="n">
        <f aca="false">(1-Parameters!$D$3)*D18+Parameters!$D$5</f>
        <v>20</v>
      </c>
      <c r="E19" s="5" t="n">
        <f aca="false">Parameters!$B$8*B19^Parameters!$B$4*C19^Parameters!$C$4*D19^Parameters!$D$4</f>
        <v>331.932891844808</v>
      </c>
    </row>
    <row r="20" customFormat="false" ht="15" hidden="false" customHeight="false" outlineLevel="0" collapsed="false">
      <c r="A20" s="5" t="n">
        <v>18</v>
      </c>
      <c r="B20" s="5" t="n">
        <f aca="false">(1-Parameters!$B$3)*B19+Parameters!$B$5</f>
        <v>58.291880148578</v>
      </c>
      <c r="C20" s="5" t="n">
        <f aca="false">(1-Parameters!$C$3)*C19+Parameters!$C$5</f>
        <v>32.2389231887299</v>
      </c>
      <c r="D20" s="5" t="n">
        <f aca="false">(1-Parameters!$D$3)*D19+Parameters!$D$5</f>
        <v>20</v>
      </c>
      <c r="E20" s="5" t="n">
        <f aca="false">Parameters!$B$8*B20^Parameters!$B$4*C20^Parameters!$C$4*D20^Parameters!$D$4</f>
        <v>333.690335580235</v>
      </c>
    </row>
    <row r="21" customFormat="false" ht="15" hidden="false" customHeight="false" outlineLevel="0" collapsed="false">
      <c r="A21" s="5" t="n">
        <v>19</v>
      </c>
      <c r="B21" s="5" t="n">
        <f aca="false">(1-Parameters!$B$3)*B20+Parameters!$B$5</f>
        <v>59.1260425456064</v>
      </c>
      <c r="C21" s="5" t="n">
        <f aca="false">(1-Parameters!$C$3)*C20+Parameters!$C$5</f>
        <v>32.3045877974061</v>
      </c>
      <c r="D21" s="5" t="n">
        <f aca="false">(1-Parameters!$D$3)*D20+Parameters!$D$5</f>
        <v>20</v>
      </c>
      <c r="E21" s="5" t="n">
        <f aca="false">Parameters!$B$8*B21^Parameters!$B$4*C21^Parameters!$C$4*D21^Parameters!$D$4</f>
        <v>335.388620884582</v>
      </c>
    </row>
    <row r="22" customFormat="false" ht="15" hidden="false" customHeight="false" outlineLevel="0" collapsed="false">
      <c r="A22" s="5" t="n">
        <v>20</v>
      </c>
      <c r="B22" s="5" t="n">
        <f aca="false">(1-Parameters!$B$3)*B21+Parameters!$B$5</f>
        <v>59.9435216946943</v>
      </c>
      <c r="C22" s="5" t="n">
        <f aca="false">(1-Parameters!$C$3)*C21+Parameters!$C$5</f>
        <v>32.3663125295618</v>
      </c>
      <c r="D22" s="5" t="n">
        <f aca="false">(1-Parameters!$D$3)*D21+Parameters!$D$5</f>
        <v>20</v>
      </c>
      <c r="E22" s="5" t="n">
        <f aca="false">Parameters!$B$8*B22^Parameters!$B$4*C22^Parameters!$C$4*D22^Parameters!$D$4</f>
        <v>337.030313474745</v>
      </c>
    </row>
    <row r="24" customFormat="false" ht="15" hidden="false" customHeight="false" outlineLevel="0" collapsed="false">
      <c r="A24" s="1" t="s">
        <v>21</v>
      </c>
      <c r="B24" s="1" t="n">
        <f aca="false">SUM(E3:E22)</f>
        <v>6348.9325536134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</row>
    <row r="2" customFormat="false" ht="15" hidden="false" customHeight="false" outlineLevel="0" collapsed="false">
      <c r="A2" s="5" t="n">
        <v>0</v>
      </c>
      <c r="B2" s="5" t="n">
        <f aca="false">Parameters!B2</f>
        <v>40</v>
      </c>
      <c r="C2" s="5" t="n">
        <f aca="false">Parameters!C2</f>
        <v>30</v>
      </c>
      <c r="D2" s="5" t="n">
        <f aca="false">Parameters!D2</f>
        <v>20</v>
      </c>
      <c r="E2" s="5" t="n">
        <f aca="false">Parameters!$B$8*B2^Parameters!$B$4*C2^Parameters!$C$4*D2^Parameters!$D$4</f>
        <v>289.58462364668</v>
      </c>
    </row>
    <row r="3" customFormat="false" ht="15" hidden="false" customHeight="false" outlineLevel="0" collapsed="false">
      <c r="A3" s="5" t="n">
        <v>1</v>
      </c>
      <c r="B3" s="5" t="n">
        <f aca="false">(1-Parameters!$B$3)*B2+Parameters!$B$6</f>
        <v>43.2</v>
      </c>
      <c r="C3" s="5" t="n">
        <f aca="false">(1-Parameters!$C$3)*C2+Parameters!$C$6</f>
        <v>29.2</v>
      </c>
      <c r="D3" s="5" t="n">
        <f aca="false">(1-Parameters!$D$3)*D2+Parameters!$D$6</f>
        <v>19</v>
      </c>
      <c r="E3" s="5" t="n">
        <f aca="false">Parameters!$B$8*B3^Parameters!$B$4*C3^Parameters!$C$4*D3^Parameters!$D$4</f>
        <v>288.685083937617</v>
      </c>
    </row>
    <row r="4" customFormat="false" ht="15" hidden="false" customHeight="false" outlineLevel="0" collapsed="false">
      <c r="A4" s="5" t="n">
        <v>2</v>
      </c>
      <c r="B4" s="5" t="n">
        <f aca="false">(1-Parameters!$B$3)*B3+Parameters!$B$6</f>
        <v>46.336</v>
      </c>
      <c r="C4" s="5" t="n">
        <f aca="false">(1-Parameters!$C$3)*C3+Parameters!$C$6</f>
        <v>28.448</v>
      </c>
      <c r="D4" s="5" t="n">
        <f aca="false">(1-Parameters!$D$3)*D3+Parameters!$D$6</f>
        <v>18.1</v>
      </c>
      <c r="E4" s="5" t="n">
        <f aca="false">Parameters!$B$8*B4^Parameters!$B$4*C4^Parameters!$C$4*D4^Parameters!$D$4</f>
        <v>287.541034065487</v>
      </c>
    </row>
    <row r="5" customFormat="false" ht="15" hidden="false" customHeight="false" outlineLevel="0" collapsed="false">
      <c r="A5" s="5" t="n">
        <v>3</v>
      </c>
      <c r="B5" s="5" t="n">
        <f aca="false">(1-Parameters!$B$3)*B4+Parameters!$B$6</f>
        <v>49.40928</v>
      </c>
      <c r="C5" s="5" t="n">
        <f aca="false">(1-Parameters!$C$3)*C4+Parameters!$C$6</f>
        <v>27.74112</v>
      </c>
      <c r="D5" s="5" t="n">
        <f aca="false">(1-Parameters!$D$3)*D4+Parameters!$D$6</f>
        <v>17.29</v>
      </c>
      <c r="E5" s="5" t="n">
        <f aca="false">Parameters!$B$8*B5^Parameters!$B$4*C5^Parameters!$C$4*D5^Parameters!$D$4</f>
        <v>286.240216676764</v>
      </c>
    </row>
    <row r="6" customFormat="false" ht="15" hidden="false" customHeight="false" outlineLevel="0" collapsed="false">
      <c r="A6" s="5" t="n">
        <v>4</v>
      </c>
      <c r="B6" s="5" t="n">
        <f aca="false">(1-Parameters!$B$3)*B5+Parameters!$B$6</f>
        <v>52.4210944</v>
      </c>
      <c r="C6" s="5" t="n">
        <f aca="false">(1-Parameters!$C$3)*C5+Parameters!$C$6</f>
        <v>27.0766528</v>
      </c>
      <c r="D6" s="5" t="n">
        <f aca="false">(1-Parameters!$D$3)*D5+Parameters!$D$6</f>
        <v>16.561</v>
      </c>
      <c r="E6" s="5" t="n">
        <f aca="false">Parameters!$B$8*B6^Parameters!$B$4*C6^Parameters!$C$4*D6^Parameters!$D$4</f>
        <v>284.849710654863</v>
      </c>
    </row>
    <row r="7" customFormat="false" ht="15" hidden="false" customHeight="false" outlineLevel="0" collapsed="false">
      <c r="A7" s="5" t="n">
        <v>5</v>
      </c>
      <c r="B7" s="5" t="n">
        <f aca="false">(1-Parameters!$B$3)*B6+Parameters!$B$6</f>
        <v>55.372672512</v>
      </c>
      <c r="C7" s="5" t="n">
        <f aca="false">(1-Parameters!$C$3)*C6+Parameters!$C$6</f>
        <v>26.452053632</v>
      </c>
      <c r="D7" s="5" t="n">
        <f aca="false">(1-Parameters!$D$3)*D6+Parameters!$D$6</f>
        <v>15.9049</v>
      </c>
      <c r="E7" s="5" t="n">
        <f aca="false">Parameters!$B$8*B7^Parameters!$B$4*C7^Parameters!$C$4*D7^Parameters!$D$4</f>
        <v>283.42077819132</v>
      </c>
    </row>
    <row r="8" customFormat="false" ht="15" hidden="false" customHeight="false" outlineLevel="0" collapsed="false">
      <c r="A8" s="5" t="n">
        <v>6</v>
      </c>
      <c r="B8" s="5" t="n">
        <f aca="false">(1-Parameters!$B$3)*B7+Parameters!$B$6</f>
        <v>58.26521906176</v>
      </c>
      <c r="C8" s="5" t="n">
        <f aca="false">(1-Parameters!$C$3)*C7+Parameters!$C$6</f>
        <v>25.86493041408</v>
      </c>
      <c r="D8" s="5" t="n">
        <f aca="false">(1-Parameters!$D$3)*D7+Parameters!$D$6</f>
        <v>15.31441</v>
      </c>
      <c r="E8" s="5" t="n">
        <f aca="false">Parameters!$B$8*B8^Parameters!$B$4*C8^Parameters!$C$4*D8^Parameters!$D$4</f>
        <v>281.992411705585</v>
      </c>
    </row>
    <row r="9" customFormat="false" ht="15" hidden="false" customHeight="false" outlineLevel="0" collapsed="false">
      <c r="A9" s="5" t="n">
        <v>7</v>
      </c>
      <c r="B9" s="5" t="n">
        <f aca="false">(1-Parameters!$B$3)*B8+Parameters!$B$6</f>
        <v>61.0999146805248</v>
      </c>
      <c r="C9" s="5" t="n">
        <f aca="false">(1-Parameters!$C$3)*C8+Parameters!$C$6</f>
        <v>25.3130345892352</v>
      </c>
      <c r="D9" s="5" t="n">
        <f aca="false">(1-Parameters!$D$3)*D8+Parameters!$D$6</f>
        <v>14.782969</v>
      </c>
      <c r="E9" s="5" t="n">
        <f aca="false">Parameters!$B$8*B9^Parameters!$B$4*C9^Parameters!$C$4*D9^Parameters!$D$4</f>
        <v>280.593990853396</v>
      </c>
    </row>
    <row r="10" customFormat="false" ht="15" hidden="false" customHeight="false" outlineLevel="0" collapsed="false">
      <c r="A10" s="5" t="n">
        <v>8</v>
      </c>
      <c r="B10" s="5" t="n">
        <f aca="false">(1-Parameters!$B$3)*B9+Parameters!$B$6</f>
        <v>63.8779163869143</v>
      </c>
      <c r="C10" s="5" t="n">
        <f aca="false">(1-Parameters!$C$3)*C9+Parameters!$C$6</f>
        <v>24.7942525138811</v>
      </c>
      <c r="D10" s="5" t="n">
        <f aca="false">(1-Parameters!$D$3)*D9+Parameters!$D$6</f>
        <v>14.3046721</v>
      </c>
      <c r="E10" s="5" t="n">
        <f aca="false">Parameters!$B$8*B10^Parameters!$B$4*C10^Parameters!$C$4*D10^Parameters!$D$4</f>
        <v>279.247312789188</v>
      </c>
    </row>
    <row r="11" customFormat="false" ht="15" hidden="false" customHeight="false" outlineLevel="0" collapsed="false">
      <c r="A11" s="5" t="n">
        <v>9</v>
      </c>
      <c r="B11" s="5" t="n">
        <f aca="false">(1-Parameters!$B$3)*B10+Parameters!$B$6</f>
        <v>66.600358059176</v>
      </c>
      <c r="C11" s="5" t="n">
        <f aca="false">(1-Parameters!$C$3)*C10+Parameters!$C$6</f>
        <v>24.3065973630482</v>
      </c>
      <c r="D11" s="5" t="n">
        <f aca="false">(1-Parameters!$D$3)*D10+Parameters!$D$6</f>
        <v>13.87420489</v>
      </c>
      <c r="E11" s="5" t="n">
        <f aca="false">Parameters!$B$8*B11^Parameters!$B$4*C11^Parameters!$C$4*D11^Parameters!$D$4</f>
        <v>277.968169499024</v>
      </c>
    </row>
    <row r="12" customFormat="false" ht="15" hidden="false" customHeight="false" outlineLevel="0" collapsed="false">
      <c r="A12" s="5" t="n">
        <v>10</v>
      </c>
      <c r="B12" s="5" t="n">
        <f aca="false">(1-Parameters!$B$3)*B11+Parameters!$B$6</f>
        <v>69.2683508979925</v>
      </c>
      <c r="C12" s="5" t="n">
        <f aca="false">(1-Parameters!$C$3)*C11+Parameters!$C$6</f>
        <v>23.8482015212653</v>
      </c>
      <c r="D12" s="5" t="n">
        <f aca="false">(1-Parameters!$D$3)*D11+Parameters!$D$6</f>
        <v>13.486784401</v>
      </c>
      <c r="E12" s="5" t="n">
        <f aca="false">Parameters!$B$8*B12^Parameters!$B$4*C12^Parameters!$C$4*D12^Parameters!$D$4</f>
        <v>276.767590045982</v>
      </c>
    </row>
    <row r="13" customFormat="false" ht="15" hidden="false" customHeight="false" outlineLevel="0" collapsed="false">
      <c r="A13" s="5" t="n">
        <v>11</v>
      </c>
      <c r="B13" s="5" t="n">
        <f aca="false">(1-Parameters!$B$3)*B12+Parameters!$B$6</f>
        <v>71.8829838800326</v>
      </c>
      <c r="C13" s="5" t="n">
        <f aca="false">(1-Parameters!$C$3)*C12+Parameters!$C$6</f>
        <v>23.4173094299894</v>
      </c>
      <c r="D13" s="5" t="n">
        <f aca="false">(1-Parameters!$D$3)*D12+Parameters!$D$6</f>
        <v>13.1381059609</v>
      </c>
      <c r="E13" s="5" t="n">
        <f aca="false">Parameters!$B$8*B13^Parameters!$B$4*C13^Parameters!$C$4*D13^Parameters!$D$4</f>
        <v>275.6528295664</v>
      </c>
    </row>
    <row r="14" customFormat="false" ht="15" hidden="false" customHeight="false" outlineLevel="0" collapsed="false">
      <c r="A14" s="5" t="n">
        <v>12</v>
      </c>
      <c r="B14" s="5" t="n">
        <f aca="false">(1-Parameters!$B$3)*B13+Parameters!$B$6</f>
        <v>74.445324202432</v>
      </c>
      <c r="C14" s="5" t="n">
        <f aca="false">(1-Parameters!$C$3)*C13+Parameters!$C$6</f>
        <v>23.01227086419</v>
      </c>
      <c r="D14" s="5" t="n">
        <f aca="false">(1-Parameters!$D$3)*D13+Parameters!$D$6</f>
        <v>12.82429536481</v>
      </c>
      <c r="E14" s="5" t="n">
        <f aca="false">Parameters!$B$8*B14^Parameters!$B$4*C14^Parameters!$C$4*D14^Parameters!$D$4</f>
        <v>274.628163161019</v>
      </c>
    </row>
    <row r="15" customFormat="false" ht="15" hidden="false" customHeight="false" outlineLevel="0" collapsed="false">
      <c r="A15" s="5" t="n">
        <v>13</v>
      </c>
      <c r="B15" s="5" t="n">
        <f aca="false">(1-Parameters!$B$3)*B14+Parameters!$B$6</f>
        <v>76.9564177183834</v>
      </c>
      <c r="C15" s="5" t="n">
        <f aca="false">(1-Parameters!$C$3)*C14+Parameters!$C$6</f>
        <v>22.6315346123386</v>
      </c>
      <c r="D15" s="5" t="n">
        <f aca="false">(1-Parameters!$D$3)*D14+Parameters!$D$6</f>
        <v>12.541865828329</v>
      </c>
      <c r="E15" s="5" t="n">
        <f aca="false">Parameters!$B$8*B15^Parameters!$B$4*C15^Parameters!$C$4*D15^Parameters!$D$4</f>
        <v>273.695526910464</v>
      </c>
    </row>
    <row r="16" customFormat="false" ht="15" hidden="false" customHeight="false" outlineLevel="0" collapsed="false">
      <c r="A16" s="5" t="n">
        <v>14</v>
      </c>
      <c r="B16" s="5" t="n">
        <f aca="false">(1-Parameters!$B$3)*B15+Parameters!$B$6</f>
        <v>79.4172893640157</v>
      </c>
      <c r="C16" s="5" t="n">
        <f aca="false">(1-Parameters!$C$3)*C15+Parameters!$C$6</f>
        <v>22.2736425355983</v>
      </c>
      <c r="D16" s="5" t="n">
        <f aca="false">(1-Parameters!$D$3)*D15+Parameters!$D$6</f>
        <v>12.2876792454961</v>
      </c>
      <c r="E16" s="5" t="n">
        <f aca="false">Parameters!$B$8*B16^Parameters!$B$4*C16^Parameters!$C$4*D16^Parameters!$D$4</f>
        <v>272.85503735222</v>
      </c>
    </row>
    <row r="17" customFormat="false" ht="15" hidden="false" customHeight="false" outlineLevel="0" collapsed="false">
      <c r="A17" s="5" t="n">
        <v>15</v>
      </c>
      <c r="B17" s="5" t="n">
        <f aca="false">(1-Parameters!$B$3)*B16+Parameters!$B$6</f>
        <v>81.8289435767354</v>
      </c>
      <c r="C17" s="5" t="n">
        <f aca="false">(1-Parameters!$C$3)*C16+Parameters!$C$6</f>
        <v>21.9372239834624</v>
      </c>
      <c r="D17" s="5" t="n">
        <f aca="false">(1-Parameters!$D$3)*D16+Parameters!$D$6</f>
        <v>12.0589113209465</v>
      </c>
      <c r="E17" s="5" t="n">
        <f aca="false">Parameters!$B$8*B17^Parameters!$B$4*C17^Parameters!$C$4*D17^Parameters!$D$4</f>
        <v>272.10541316403</v>
      </c>
    </row>
    <row r="18" customFormat="false" ht="15" hidden="false" customHeight="false" outlineLevel="0" collapsed="false">
      <c r="A18" s="5" t="n">
        <v>16</v>
      </c>
      <c r="B18" s="5" t="n">
        <f aca="false">(1-Parameters!$B$3)*B17+Parameters!$B$6</f>
        <v>84.1923647052007</v>
      </c>
      <c r="C18" s="5" t="n">
        <f aca="false">(1-Parameters!$C$3)*C17+Parameters!$C$6</f>
        <v>21.6209905444547</v>
      </c>
      <c r="D18" s="5" t="n">
        <f aca="false">(1-Parameters!$D$3)*D17+Parameters!$D$6</f>
        <v>11.8530201888518</v>
      </c>
      <c r="E18" s="5" t="n">
        <f aca="false">Parameters!$B$8*B18^Parameters!$B$4*C18^Parameters!$C$4*D18^Parameters!$D$4</f>
        <v>271.444317407482</v>
      </c>
    </row>
    <row r="19" customFormat="false" ht="15" hidden="false" customHeight="false" outlineLevel="0" collapsed="false">
      <c r="A19" s="5" t="n">
        <v>17</v>
      </c>
      <c r="B19" s="5" t="n">
        <f aca="false">(1-Parameters!$B$3)*B18+Parameters!$B$6</f>
        <v>86.5085174110967</v>
      </c>
      <c r="C19" s="5" t="n">
        <f aca="false">(1-Parameters!$C$3)*C18+Parameters!$C$6</f>
        <v>21.3237311117874</v>
      </c>
      <c r="D19" s="5" t="n">
        <f aca="false">(1-Parameters!$D$3)*D18+Parameters!$D$6</f>
        <v>11.6677181699667</v>
      </c>
      <c r="E19" s="5" t="n">
        <f aca="false">Parameters!$B$8*B19^Parameters!$B$4*C19^Parameters!$C$4*D19^Parameters!$D$4</f>
        <v>270.868634781725</v>
      </c>
    </row>
    <row r="20" customFormat="false" ht="15" hidden="false" customHeight="false" outlineLevel="0" collapsed="false">
      <c r="A20" s="5" t="n">
        <v>18</v>
      </c>
      <c r="B20" s="5" t="n">
        <f aca="false">(1-Parameters!$B$3)*B19+Parameters!$B$6</f>
        <v>88.7783470628747</v>
      </c>
      <c r="C20" s="5" t="n">
        <f aca="false">(1-Parameters!$C$3)*C19+Parameters!$C$6</f>
        <v>21.0443072450801</v>
      </c>
      <c r="D20" s="5" t="n">
        <f aca="false">(1-Parameters!$D$3)*D19+Parameters!$D$6</f>
        <v>11.50094635297</v>
      </c>
      <c r="E20" s="5" t="n">
        <f aca="false">Parameters!$B$8*B20^Parameters!$B$4*C20^Parameters!$C$4*D20^Parameters!$D$4</f>
        <v>270.374695451151</v>
      </c>
    </row>
    <row r="21" customFormat="false" ht="15" hidden="false" customHeight="false" outlineLevel="0" collapsed="false">
      <c r="A21" s="5" t="n">
        <v>19</v>
      </c>
      <c r="B21" s="5" t="n">
        <f aca="false">(1-Parameters!$B$3)*B20+Parameters!$B$6</f>
        <v>91.0027801216172</v>
      </c>
      <c r="C21" s="5" t="n">
        <f aca="false">(1-Parameters!$C$3)*C20+Parameters!$C$6</f>
        <v>20.7816488103753</v>
      </c>
      <c r="D21" s="5" t="n">
        <f aca="false">(1-Parameters!$D$3)*D20+Parameters!$D$6</f>
        <v>11.350851717673</v>
      </c>
      <c r="E21" s="5" t="n">
        <f aca="false">Parameters!$B$8*B21^Parameters!$B$4*C21^Parameters!$C$4*D21^Parameters!$D$4</f>
        <v>269.958454830013</v>
      </c>
    </row>
    <row r="22" customFormat="false" ht="15" hidden="false" customHeight="false" outlineLevel="0" collapsed="false">
      <c r="A22" s="5" t="n">
        <v>20</v>
      </c>
      <c r="B22" s="5" t="n">
        <f aca="false">(1-Parameters!$B$3)*B21+Parameters!$B$6</f>
        <v>93.1827245191849</v>
      </c>
      <c r="C22" s="5" t="n">
        <f aca="false">(1-Parameters!$C$3)*C21+Parameters!$C$6</f>
        <v>20.5347498817528</v>
      </c>
      <c r="D22" s="5" t="n">
        <f aca="false">(1-Parameters!$D$3)*D21+Parameters!$D$6</f>
        <v>11.2157665459057</v>
      </c>
      <c r="E22" s="5" t="n">
        <f aca="false">Parameters!$B$8*B22^Parameters!$B$4*C22^Parameters!$C$4*D22^Parameters!$D$4</f>
        <v>269.615637022259</v>
      </c>
    </row>
    <row r="24" customFormat="false" ht="15" hidden="false" customHeight="false" outlineLevel="0" collapsed="false">
      <c r="A24" s="1" t="s">
        <v>21</v>
      </c>
      <c r="B24" s="1" t="n">
        <f aca="false">SUM(E3:E22)</f>
        <v>5548.50500806599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4" min="4" style="0" width="30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3" t="s">
        <v>16</v>
      </c>
      <c r="B1" s="3" t="s">
        <v>22</v>
      </c>
    </row>
    <row r="2" customFormat="false" ht="15" hidden="false" customHeight="false" outlineLevel="0" collapsed="false">
      <c r="A2" s="5" t="n">
        <v>0</v>
      </c>
      <c r="B2" s="5" t="n">
        <f aca="false">Parameters!C2</f>
        <v>30</v>
      </c>
      <c r="D2" s="2" t="s">
        <v>23</v>
      </c>
      <c r="E2" s="6" t="n">
        <f aca="false">PolicyA!C12</f>
        <v>31.5379496196837</v>
      </c>
    </row>
    <row r="3" customFormat="false" ht="15" hidden="false" customHeight="false" outlineLevel="0" collapsed="false">
      <c r="A3" s="5" t="n">
        <v>1</v>
      </c>
      <c r="B3" s="5" t="n">
        <f aca="false">(1-Parameters!$C$3)*B2+Parameters!$C$5</f>
        <v>30.2</v>
      </c>
      <c r="D3" s="2" t="s">
        <v>24</v>
      </c>
      <c r="E3" s="1" t="n">
        <f aca="false">COUNTIF(B13:B22,"&lt;"&amp;E2)</f>
        <v>10</v>
      </c>
    </row>
    <row r="4" customFormat="false" ht="15" hidden="false" customHeight="false" outlineLevel="0" collapsed="false">
      <c r="A4" s="5" t="n">
        <v>2</v>
      </c>
      <c r="B4" s="5" t="n">
        <f aca="false">(1-Parameters!$C$3)*B3+Parameters!$C$5</f>
        <v>30.388</v>
      </c>
    </row>
    <row r="5" customFormat="false" ht="15" hidden="false" customHeight="false" outlineLevel="0" collapsed="false">
      <c r="A5" s="5" t="n">
        <v>3</v>
      </c>
      <c r="B5" s="5" t="n">
        <f aca="false">(1-Parameters!$C$3)*B4+Parameters!$C$5</f>
        <v>30.56472</v>
      </c>
    </row>
    <row r="6" customFormat="false" ht="15" hidden="false" customHeight="false" outlineLevel="0" collapsed="false">
      <c r="A6" s="5" t="n">
        <v>4</v>
      </c>
      <c r="B6" s="5" t="n">
        <f aca="false">(1-Parameters!$C$3)*B5+Parameters!$C$5</f>
        <v>30.7308368</v>
      </c>
    </row>
    <row r="7" customFormat="false" ht="15" hidden="false" customHeight="false" outlineLevel="0" collapsed="false">
      <c r="A7" s="5" t="n">
        <v>5</v>
      </c>
      <c r="B7" s="5" t="n">
        <f aca="false">(1-Parameters!$C$3)*B6+Parameters!$C$5</f>
        <v>30.886986592</v>
      </c>
    </row>
    <row r="8" customFormat="false" ht="15" hidden="false" customHeight="false" outlineLevel="0" collapsed="false">
      <c r="A8" s="5" t="n">
        <v>6</v>
      </c>
      <c r="B8" s="5" t="n">
        <f aca="false">(1-Parameters!$C$3)*B7+Parameters!$C$5</f>
        <v>31.03376739648</v>
      </c>
    </row>
    <row r="9" customFormat="false" ht="15" hidden="false" customHeight="false" outlineLevel="0" collapsed="false">
      <c r="A9" s="5" t="n">
        <v>7</v>
      </c>
      <c r="B9" s="5" t="n">
        <f aca="false">(1-Parameters!$C$3)*B8+Parameters!$C$5</f>
        <v>31.1717413526912</v>
      </c>
    </row>
    <row r="10" customFormat="false" ht="15" hidden="false" customHeight="false" outlineLevel="0" collapsed="false">
      <c r="A10" s="5" t="n">
        <v>8</v>
      </c>
      <c r="B10" s="5" t="n">
        <f aca="false">(1-Parameters!$C$3)*B9+Parameters!$C$5</f>
        <v>31.3014368715297</v>
      </c>
    </row>
    <row r="11" customFormat="false" ht="15" hidden="false" customHeight="false" outlineLevel="0" collapsed="false">
      <c r="A11" s="5" t="n">
        <v>9</v>
      </c>
      <c r="B11" s="5" t="n">
        <f aca="false">(1-Parameters!$C$3)*B10+Parameters!$C$5</f>
        <v>31.4233506592379</v>
      </c>
    </row>
    <row r="12" customFormat="false" ht="15" hidden="false" customHeight="false" outlineLevel="0" collapsed="false">
      <c r="A12" s="5" t="n">
        <v>10</v>
      </c>
      <c r="B12" s="5" t="n">
        <f aca="false">((1-Parameters!$C$3)*B11+Parameters!$C$5)*Parameters!$B$9</f>
        <v>22.0765647337786</v>
      </c>
    </row>
    <row r="13" customFormat="false" ht="15" hidden="false" customHeight="false" outlineLevel="0" collapsed="false">
      <c r="A13" s="5" t="n">
        <v>11</v>
      </c>
      <c r="B13" s="5" t="n">
        <f aca="false">(1-Parameters!$C$3)*B12+Parameters!$C$5</f>
        <v>22.7519708497518</v>
      </c>
    </row>
    <row r="14" customFormat="false" ht="15" hidden="false" customHeight="false" outlineLevel="0" collapsed="false">
      <c r="A14" s="5" t="n">
        <v>12</v>
      </c>
      <c r="B14" s="5" t="n">
        <f aca="false">(1-Parameters!$C$3)*B13+Parameters!$C$5</f>
        <v>23.3868525987667</v>
      </c>
    </row>
    <row r="15" customFormat="false" ht="15" hidden="false" customHeight="false" outlineLevel="0" collapsed="false">
      <c r="A15" s="5" t="n">
        <v>13</v>
      </c>
      <c r="B15" s="5" t="n">
        <f aca="false">(1-Parameters!$C$3)*B14+Parameters!$C$5</f>
        <v>23.9836414428407</v>
      </c>
    </row>
    <row r="16" customFormat="false" ht="15" hidden="false" customHeight="false" outlineLevel="0" collapsed="false">
      <c r="A16" s="5" t="n">
        <v>14</v>
      </c>
      <c r="B16" s="5" t="n">
        <f aca="false">(1-Parameters!$C$3)*B15+Parameters!$C$5</f>
        <v>24.5446229562703</v>
      </c>
    </row>
    <row r="17" customFormat="false" ht="15" hidden="false" customHeight="false" outlineLevel="0" collapsed="false">
      <c r="A17" s="5" t="n">
        <v>15</v>
      </c>
      <c r="B17" s="5" t="n">
        <f aca="false">(1-Parameters!$C$3)*B16+Parameters!$C$5</f>
        <v>25.0719455788941</v>
      </c>
    </row>
    <row r="18" customFormat="false" ht="15" hidden="false" customHeight="false" outlineLevel="0" collapsed="false">
      <c r="A18" s="5" t="n">
        <v>16</v>
      </c>
      <c r="B18" s="5" t="n">
        <f aca="false">(1-Parameters!$C$3)*B17+Parameters!$C$5</f>
        <v>25.5676288441604</v>
      </c>
    </row>
    <row r="19" customFormat="false" ht="15" hidden="false" customHeight="false" outlineLevel="0" collapsed="false">
      <c r="A19" s="5" t="n">
        <v>17</v>
      </c>
      <c r="B19" s="5" t="n">
        <f aca="false">(1-Parameters!$C$3)*B18+Parameters!$C$5</f>
        <v>26.0335711135108</v>
      </c>
    </row>
    <row r="20" customFormat="false" ht="15" hidden="false" customHeight="false" outlineLevel="0" collapsed="false">
      <c r="A20" s="5" t="n">
        <v>18</v>
      </c>
      <c r="B20" s="5" t="n">
        <f aca="false">(1-Parameters!$C$3)*B19+Parameters!$C$5</f>
        <v>26.4715568467001</v>
      </c>
    </row>
    <row r="21" customFormat="false" ht="15" hidden="false" customHeight="false" outlineLevel="0" collapsed="false">
      <c r="A21" s="5" t="n">
        <v>19</v>
      </c>
      <c r="B21" s="5" t="n">
        <f aca="false">(1-Parameters!$C$3)*B20+Parameters!$C$5</f>
        <v>26.8832634358981</v>
      </c>
    </row>
    <row r="22" customFormat="false" ht="15" hidden="false" customHeight="false" outlineLevel="0" collapsed="false">
      <c r="A22" s="5" t="n">
        <v>20</v>
      </c>
      <c r="B22" s="5" t="n">
        <f aca="false">(1-Parameters!$C$3)*B21+Parameters!$C$5</f>
        <v>27.2702676297442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25</v>
      </c>
      <c r="B1" s="3" t="s">
        <v>26</v>
      </c>
      <c r="C1" s="3" t="s">
        <v>27</v>
      </c>
    </row>
    <row r="2" customFormat="false" ht="15" hidden="false" customHeight="false" outlineLevel="0" collapsed="false">
      <c r="A2" s="2" t="s">
        <v>28</v>
      </c>
      <c r="B2" s="7" t="n">
        <v>59.9435</v>
      </c>
      <c r="C2" s="2" t="s">
        <v>29</v>
      </c>
    </row>
    <row r="3" customFormat="false" ht="15" hidden="false" customHeight="false" outlineLevel="0" collapsed="false">
      <c r="A3" s="2" t="s">
        <v>30</v>
      </c>
      <c r="B3" s="7" t="n">
        <v>32.3663</v>
      </c>
      <c r="C3" s="2" t="s">
        <v>31</v>
      </c>
    </row>
    <row r="4" customFormat="false" ht="15" hidden="false" customHeight="false" outlineLevel="0" collapsed="false">
      <c r="A4" s="2" t="s">
        <v>32</v>
      </c>
      <c r="B4" s="7" t="n">
        <v>20</v>
      </c>
      <c r="C4" s="2" t="s">
        <v>33</v>
      </c>
    </row>
    <row r="5" customFormat="false" ht="15" hidden="false" customHeight="false" outlineLevel="0" collapsed="false">
      <c r="A5" s="2" t="s">
        <v>34</v>
      </c>
      <c r="B5" s="7" t="n">
        <v>337.0303</v>
      </c>
      <c r="C5" s="2" t="s">
        <v>35</v>
      </c>
    </row>
    <row r="6" customFormat="false" ht="15" hidden="false" customHeight="false" outlineLevel="0" collapsed="false">
      <c r="A6" s="2" t="s">
        <v>36</v>
      </c>
      <c r="B6" s="7" t="n">
        <v>269.6156</v>
      </c>
      <c r="C6" s="2" t="s">
        <v>37</v>
      </c>
    </row>
    <row r="7" customFormat="false" ht="15" hidden="false" customHeight="false" outlineLevel="0" collapsed="false">
      <c r="A7" s="2" t="s">
        <v>38</v>
      </c>
      <c r="B7" s="7" t="n">
        <v>800.4275</v>
      </c>
      <c r="C7" s="2" t="s">
        <v>39</v>
      </c>
    </row>
    <row r="8" customFormat="false" ht="15" hidden="false" customHeight="false" outlineLevel="0" collapsed="false">
      <c r="A8" s="2" t="s">
        <v>40</v>
      </c>
      <c r="B8" s="7" t="n">
        <v>31.5379</v>
      </c>
      <c r="C8" s="2" t="s">
        <v>41</v>
      </c>
    </row>
    <row r="9" customFormat="false" ht="15" hidden="false" customHeight="false" outlineLevel="0" collapsed="false">
      <c r="A9" s="2" t="s">
        <v>42</v>
      </c>
      <c r="B9" s="7" t="n">
        <v>10</v>
      </c>
      <c r="C9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25</v>
      </c>
      <c r="B1" s="3" t="s">
        <v>44</v>
      </c>
      <c r="C1" s="3" t="s">
        <v>26</v>
      </c>
      <c r="D1" s="3" t="s">
        <v>45</v>
      </c>
      <c r="E1" s="3" t="s">
        <v>46</v>
      </c>
    </row>
    <row r="2" customFormat="false" ht="15" hidden="false" customHeight="false" outlineLevel="0" collapsed="false">
      <c r="A2" s="2" t="s">
        <v>28</v>
      </c>
      <c r="B2" s="5" t="n">
        <f aca="false">PolicyA!B22</f>
        <v>59.9435216946943</v>
      </c>
      <c r="C2" s="5" t="n">
        <f aca="false">Reference_Values!B2</f>
        <v>59.9435</v>
      </c>
      <c r="D2" s="2" t="n">
        <f aca="false">ABS(B2-C2)</f>
        <v>2.16946943041307E-005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30</v>
      </c>
      <c r="B3" s="5" t="n">
        <f aca="false">PolicyA!C22</f>
        <v>32.3663125295618</v>
      </c>
      <c r="C3" s="5" t="n">
        <f aca="false">Reference_Values!B3</f>
        <v>32.3663</v>
      </c>
      <c r="D3" s="2" t="n">
        <f aca="false">ABS(B3-C3)</f>
        <v>1.25295617650067E-005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32</v>
      </c>
      <c r="B4" s="5" t="n">
        <f aca="false">PolicyA!D22</f>
        <v>20</v>
      </c>
      <c r="C4" s="5" t="n">
        <f aca="false">Reference_Values!B4</f>
        <v>20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34</v>
      </c>
      <c r="B5" s="5" t="n">
        <f aca="false">PolicyA!E22</f>
        <v>337.030313474745</v>
      </c>
      <c r="C5" s="5" t="n">
        <f aca="false">Reference_Values!B5</f>
        <v>337.0303</v>
      </c>
      <c r="D5" s="2" t="n">
        <f aca="false">ABS(B5-C5)</f>
        <v>1.34747452307238E-005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36</v>
      </c>
      <c r="B6" s="5" t="n">
        <f aca="false">PolicyB!E22</f>
        <v>269.615637022259</v>
      </c>
      <c r="C6" s="5" t="n">
        <f aca="false">Reference_Values!B6</f>
        <v>269.6156</v>
      </c>
      <c r="D6" s="2" t="n">
        <f aca="false">ABS(B6-C6)</f>
        <v>3.70222593915059E-005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38</v>
      </c>
      <c r="B7" s="5" t="n">
        <f aca="false">PolicyA!B24-PolicyB!B24</f>
        <v>800.427545547412</v>
      </c>
      <c r="C7" s="5" t="n">
        <f aca="false">Reference_Values!B7</f>
        <v>800.4275</v>
      </c>
      <c r="D7" s="2" t="n">
        <f aca="false">ABS(B7-C7)</f>
        <v>4.55474116733967E-005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40</v>
      </c>
      <c r="B8" s="5" t="n">
        <f aca="false">Shock!E2</f>
        <v>31.5379496196837</v>
      </c>
      <c r="C8" s="5" t="n">
        <f aca="false">Reference_Values!B8</f>
        <v>31.5379</v>
      </c>
      <c r="D8" s="2" t="n">
        <f aca="false">ABS(B8-C8)</f>
        <v>4.96196836543561E-005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42</v>
      </c>
      <c r="B9" s="5" t="n">
        <f aca="false">Shock!E3</f>
        <v>10</v>
      </c>
      <c r="C9" s="5" t="n">
        <f aca="false">Reference_Values!B9</f>
        <v>10</v>
      </c>
      <c r="D9" s="2" t="n">
        <f aca="false">ABS(B9-C9)</f>
        <v>0</v>
      </c>
      <c r="E9" s="1" t="str">
        <f aca="false">IF(D9&lt;0.0005,"PASS","FAIL")</f>
        <v>PASS</v>
      </c>
    </row>
    <row r="11" customFormat="false" ht="15" hidden="false" customHeight="false" outlineLevel="0" collapsed="false">
      <c r="A11" s="2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2026-07-13T22:54:09Z</dcterms:created>
  <dc:creator>openpyxl</dc:creator>
  <dc:description/>
  <dc:language>en-US</dc:language>
  <cp:lastModifiedBy/>
  <dcterms:modified xsi:type="dcterms:W3CDTF">2026-07-13T22:54:09Z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