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Canonical" sheetId="2" state="visible" r:id="rId4"/>
    <sheet name="LP_Vertices" sheetId="3" state="visible" r:id="rId5"/>
    <sheet name="Reference_Values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<sst xmlns="http://schemas.openxmlformats.org/spreadsheetml/2006/main" count="59" uniqueCount="45">
  <si>
    <t xml:space="preserve">DCT Laboratory — Vol II, Ch 2: The GEOP Revisited</t>
  </si>
  <si>
    <t xml:space="preserve">Seed 26202 · Companion to DCT_V2_Ch02_Lab.ipynb and AXIOM-02 (Vol. II).</t>
  </si>
  <si>
    <t xml:space="preserve">The two-period canonical GEOP on a decision grid (the optimum front-loads at the corner);</t>
  </si>
  <si>
    <t xml:space="preserve">the Objective Equivalence Theorem verified column-against-column; the LP special case by</t>
  </si>
  <si>
    <t xml:space="preserve">vertex enumeration. LEGEND — pale-gold cells are the editable inputs.</t>
  </si>
  <si>
    <t xml:space="preserve">u0</t>
  </si>
  <si>
    <t xml:space="preserve">K1</t>
  </si>
  <si>
    <t xml:space="preserve">K2</t>
  </si>
  <si>
    <t xml:space="preserve">J (running form)</t>
  </si>
  <si>
    <t xml:space="preserve">J (terminal form)</t>
  </si>
  <si>
    <t xml:space="preserve">|diff|</t>
  </si>
  <si>
    <t xml:space="preserve">u0* (argmax J)</t>
  </si>
  <si>
    <t xml:space="preserve">J*</t>
  </si>
  <si>
    <t xml:space="preserve">J at u0=3</t>
  </si>
  <si>
    <t xml:space="preserve">J at u0=0</t>
  </si>
  <si>
    <t xml:space="preserve">equivalence max |diff|</t>
  </si>
  <si>
    <t xml:space="preserve">x</t>
  </si>
  <si>
    <t xml:space="preserve">y</t>
  </si>
  <si>
    <t xml:space="preserve">value 3x+2y</t>
  </si>
  <si>
    <t xml:space="preserve">feasible?</t>
  </si>
  <si>
    <t xml:space="preserve">LP optimum value</t>
  </si>
  <si>
    <t xml:space="preserve">lp_x</t>
  </si>
  <si>
    <t xml:space="preserve">lp_y</t>
  </si>
  <si>
    <t xml:space="preserve">n vertices</t>
  </si>
  <si>
    <t xml:space="preserve">Checkpoint</t>
  </si>
  <si>
    <t xml:space="preserve">Engine value</t>
  </si>
  <si>
    <t xml:space="preserve">Meaning</t>
  </si>
  <si>
    <t xml:space="preserve">u0_star</t>
  </si>
  <si>
    <t xml:space="preserve">Front-load: the corner wins</t>
  </si>
  <si>
    <t xml:space="preserve">J_star</t>
  </si>
  <si>
    <t xml:space="preserve">The GEOP's value</t>
  </si>
  <si>
    <t xml:space="preserve">J_even</t>
  </si>
  <si>
    <t xml:space="preserve">The even split, for comparison</t>
  </si>
  <si>
    <t xml:space="preserve">J_backload</t>
  </si>
  <si>
    <t xml:space="preserve">Back-loading, worst of the three</t>
  </si>
  <si>
    <t xml:space="preserve">equivalence_maxdiff</t>
  </si>
  <si>
    <t xml:space="preserve">Running form = terminal form</t>
  </si>
  <si>
    <t xml:space="preserve">lp_opt_value</t>
  </si>
  <si>
    <t xml:space="preserve">The LP at its vertex</t>
  </si>
  <si>
    <t xml:space="preserve">Chapter 1's (2,4), geometry attached</t>
  </si>
  <si>
    <t xml:space="preserve">n_vertices</t>
  </si>
  <si>
    <t xml:space="preserve">All four feasible</t>
  </si>
  <si>
    <t xml:space="preserve">Workbook formula value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</si>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</sst>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1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4" min="2" style="0" width="12"/>
    <col collapsed="false" customWidth="true" hidden="false" outlineLevel="0" max="6" min="5" style="0" width="14"/>
    <col collapsed="false" customWidth="true" hidden="false" outlineLevel="0" max="7" min="7" style="0" width="12"/>
  </cols>
  <sheetData>
    <row r="1" customFormat="false" ht="15" hidden="false" customHeight="false" outlineLevel="0" collapsed="false">
      <c r="A1" s="3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</row>
    <row r="2" customFormat="false" ht="15" hidden="false" customHeight="false" outlineLevel="0" collapsed="false">
      <c r="A2" s="4" t="n">
        <v>0</v>
      </c>
      <c r="B2" s="4" t="n">
        <f aca="false">$G$3*$G$2+A2</f>
        <v>9</v>
      </c>
      <c r="C2" s="4" t="n">
        <f aca="false">$G$3*B2+$G$4-A2</f>
        <v>14.1</v>
      </c>
      <c r="D2" s="4" t="n">
        <f aca="false">2*SQRT(B2)+6*SQRT(C2)</f>
        <v>28.5299800266223</v>
      </c>
      <c r="E2" s="4" t="n">
        <f aca="false">(2*SQRT(B2))+6*SQRT(C2)</f>
        <v>28.5299800266223</v>
      </c>
      <c r="F2" s="4" t="n">
        <f aca="false">ABS(D2-E2)</f>
        <v>0</v>
      </c>
      <c r="G2" s="5" t="n">
        <v>10</v>
      </c>
    </row>
    <row r="3" customFormat="false" ht="15" hidden="false" customHeight="false" outlineLevel="0" collapsed="false">
      <c r="A3" s="4" t="n">
        <v>0.5</v>
      </c>
      <c r="B3" s="4" t="n">
        <f aca="false">$G$3*$G$2+A3</f>
        <v>9.5</v>
      </c>
      <c r="C3" s="4" t="n">
        <f aca="false">$G$3*B3+$G$4-A3</f>
        <v>14.05</v>
      </c>
      <c r="D3" s="4" t="n">
        <f aca="false">2*SQRT(B3)+6*SQRT(C3)</f>
        <v>28.6544117797586</v>
      </c>
      <c r="E3" s="4" t="n">
        <f aca="false">(2*SQRT(B3))+6*SQRT(C3)</f>
        <v>28.6544117797586</v>
      </c>
      <c r="F3" s="4" t="n">
        <f aca="false">ABS(D3-E3)</f>
        <v>0</v>
      </c>
      <c r="G3" s="5" t="n">
        <v>0.9</v>
      </c>
    </row>
    <row r="4" customFormat="false" ht="15" hidden="false" customHeight="false" outlineLevel="0" collapsed="false">
      <c r="A4" s="4" t="n">
        <v>1</v>
      </c>
      <c r="B4" s="4" t="n">
        <f aca="false">$G$3*$G$2+A4</f>
        <v>10</v>
      </c>
      <c r="C4" s="4" t="n">
        <f aca="false">$G$3*B4+$G$4-A4</f>
        <v>14</v>
      </c>
      <c r="D4" s="4" t="n">
        <f aca="false">2*SQRT(B4)+6*SQRT(C4)</f>
        <v>28.7744996409804</v>
      </c>
      <c r="E4" s="4" t="n">
        <f aca="false">(2*SQRT(B4))+6*SQRT(C4)</f>
        <v>28.7744996409804</v>
      </c>
      <c r="F4" s="4" t="n">
        <f aca="false">ABS(D4-E4)</f>
        <v>0</v>
      </c>
      <c r="G4" s="5" t="n">
        <v>6</v>
      </c>
    </row>
    <row r="5" customFormat="false" ht="15" hidden="false" customHeight="false" outlineLevel="0" collapsed="false">
      <c r="A5" s="4" t="n">
        <v>1.5</v>
      </c>
      <c r="B5" s="4" t="n">
        <f aca="false">$G$3*$G$2+A5</f>
        <v>10.5</v>
      </c>
      <c r="C5" s="4" t="n">
        <f aca="false">$G$3*B5+$G$4-A5</f>
        <v>13.95</v>
      </c>
      <c r="D5" s="4" t="n">
        <f aca="false">2*SQRT(B5)+6*SQRT(C5)</f>
        <v>28.8905599747876</v>
      </c>
      <c r="E5" s="4" t="n">
        <f aca="false">(2*SQRT(B5))+6*SQRT(C5)</f>
        <v>28.8905599747876</v>
      </c>
      <c r="F5" s="4" t="n">
        <f aca="false">ABS(D5-E5)</f>
        <v>0</v>
      </c>
    </row>
    <row r="6" customFormat="false" ht="15" hidden="false" customHeight="false" outlineLevel="0" collapsed="false">
      <c r="A6" s="4" t="n">
        <v>2</v>
      </c>
      <c r="B6" s="4" t="n">
        <f aca="false">$G$3*$G$2+A6</f>
        <v>11</v>
      </c>
      <c r="C6" s="4" t="n">
        <f aca="false">$G$3*B6+$G$4-A6</f>
        <v>13.9</v>
      </c>
      <c r="D6" s="4" t="n">
        <f aca="false">2*SQRT(B6)+6*SQRT(C6)</f>
        <v>29.0028718394795</v>
      </c>
      <c r="E6" s="4" t="n">
        <f aca="false">(2*SQRT(B6))+6*SQRT(C6)</f>
        <v>29.0028718394795</v>
      </c>
      <c r="F6" s="4" t="n">
        <f aca="false">ABS(D6-E6)</f>
        <v>0</v>
      </c>
    </row>
    <row r="7" customFormat="false" ht="15" hidden="false" customHeight="false" outlineLevel="0" collapsed="false">
      <c r="A7" s="4" t="n">
        <v>2.5</v>
      </c>
      <c r="B7" s="4" t="n">
        <f aca="false">$G$3*$G$2+A7</f>
        <v>11.5</v>
      </c>
      <c r="C7" s="4" t="n">
        <f aca="false">$G$3*B7+$G$4-A7</f>
        <v>13.85</v>
      </c>
      <c r="D7" s="4" t="n">
        <f aca="false">2*SQRT(B7)+6*SQRT(C7)</f>
        <v>29.1116828622393</v>
      </c>
      <c r="E7" s="4" t="n">
        <f aca="false">(2*SQRT(B7))+6*SQRT(C7)</f>
        <v>29.1116828622393</v>
      </c>
      <c r="F7" s="4" t="n">
        <f aca="false">ABS(D7-E7)</f>
        <v>0</v>
      </c>
    </row>
    <row r="8" customFormat="false" ht="15" hidden="false" customHeight="false" outlineLevel="0" collapsed="false">
      <c r="A8" s="4" t="n">
        <v>3</v>
      </c>
      <c r="B8" s="4" t="n">
        <f aca="false">$G$3*$G$2+A8</f>
        <v>12</v>
      </c>
      <c r="C8" s="4" t="n">
        <f aca="false">$G$3*B8+$G$4-A8</f>
        <v>13.8</v>
      </c>
      <c r="D8" s="4" t="n">
        <f aca="false">2*SQRT(B8)+6*SQRT(C8)</f>
        <v>29.2172139754836</v>
      </c>
      <c r="E8" s="4" t="n">
        <f aca="false">(2*SQRT(B8))+6*SQRT(C8)</f>
        <v>29.2172139754836</v>
      </c>
      <c r="F8" s="4" t="n">
        <f aca="false">ABS(D8-E8)</f>
        <v>0</v>
      </c>
    </row>
    <row r="9" customFormat="false" ht="15" hidden="false" customHeight="false" outlineLevel="0" collapsed="false">
      <c r="A9" s="4" t="n">
        <v>3.5</v>
      </c>
      <c r="B9" s="4" t="n">
        <f aca="false">$G$3*$G$2+A9</f>
        <v>12.5</v>
      </c>
      <c r="C9" s="4" t="n">
        <f aca="false">$G$3*B9+$G$4-A9</f>
        <v>13.75</v>
      </c>
      <c r="D9" s="4" t="n">
        <f aca="false">2*SQRT(B9)+6*SQRT(C9)</f>
        <v>29.3196632731525</v>
      </c>
      <c r="E9" s="4" t="n">
        <f aca="false">(2*SQRT(B9))+6*SQRT(C9)</f>
        <v>29.3196632731525</v>
      </c>
      <c r="F9" s="4" t="n">
        <f aca="false">ABS(D9-E9)</f>
        <v>0</v>
      </c>
    </row>
    <row r="10" customFormat="false" ht="15" hidden="false" customHeight="false" outlineLevel="0" collapsed="false">
      <c r="A10" s="4" t="n">
        <v>4</v>
      </c>
      <c r="B10" s="4" t="n">
        <f aca="false">$G$3*$G$2+A10</f>
        <v>13</v>
      </c>
      <c r="C10" s="4" t="n">
        <f aca="false">$G$3*B10+$G$4-A10</f>
        <v>13.7</v>
      </c>
      <c r="D10" s="4" t="n">
        <f aca="false">2*SQRT(B10)+6*SQRT(C10)</f>
        <v>29.4192091789141</v>
      </c>
      <c r="E10" s="4" t="n">
        <f aca="false">(2*SQRT(B10))+6*SQRT(C10)</f>
        <v>29.4192091789141</v>
      </c>
      <c r="F10" s="4" t="n">
        <f aca="false">ABS(D10-E10)</f>
        <v>0</v>
      </c>
    </row>
    <row r="11" customFormat="false" ht="15" hidden="false" customHeight="false" outlineLevel="0" collapsed="false">
      <c r="A11" s="4" t="n">
        <v>4.5</v>
      </c>
      <c r="B11" s="4" t="n">
        <f aca="false">$G$3*$G$2+A11</f>
        <v>13.5</v>
      </c>
      <c r="C11" s="4" t="n">
        <f aca="false">$G$3*B11+$G$4-A11</f>
        <v>13.65</v>
      </c>
      <c r="D11" s="4" t="n">
        <f aca="false">2*SQRT(B11)+6*SQRT(C11)</f>
        <v>29.5160130706429</v>
      </c>
      <c r="E11" s="4" t="n">
        <f aca="false">(2*SQRT(B11))+6*SQRT(C11)</f>
        <v>29.5160130706429</v>
      </c>
      <c r="F11" s="4" t="n">
        <f aca="false">ABS(D11-E11)</f>
        <v>0</v>
      </c>
    </row>
    <row r="12" customFormat="false" ht="15" hidden="false" customHeight="false" outlineLevel="0" collapsed="false">
      <c r="A12" s="4" t="n">
        <v>5</v>
      </c>
      <c r="B12" s="4" t="n">
        <f aca="false">$G$3*$G$2+A12</f>
        <v>14</v>
      </c>
      <c r="C12" s="4" t="n">
        <f aca="false">$G$3*B12+$G$4-A12</f>
        <v>13.6</v>
      </c>
      <c r="D12" s="4" t="n">
        <f aca="false">2*SQRT(B12)+6*SQRT(C12)</f>
        <v>29.6102214710508</v>
      </c>
      <c r="E12" s="4" t="n">
        <f aca="false">(2*SQRT(B12))+6*SQRT(C12)</f>
        <v>29.6102214710508</v>
      </c>
      <c r="F12" s="4" t="n">
        <f aca="false">ABS(D12-E12)</f>
        <v>0</v>
      </c>
    </row>
    <row r="13" customFormat="false" ht="15" hidden="false" customHeight="false" outlineLevel="0" collapsed="false">
      <c r="A13" s="4" t="n">
        <v>5.5</v>
      </c>
      <c r="B13" s="4" t="n">
        <f aca="false">$G$3*$G$2+A13</f>
        <v>14.5</v>
      </c>
      <c r="C13" s="4" t="n">
        <f aca="false">$G$3*B13+$G$4-A13</f>
        <v>13.55</v>
      </c>
      <c r="D13" s="4" t="n">
        <f aca="false">2*SQRT(B13)+6*SQRT(C13)</f>
        <v>29.7019678890311</v>
      </c>
      <c r="E13" s="4" t="n">
        <f aca="false">(2*SQRT(B13))+6*SQRT(C13)</f>
        <v>29.7019678890311</v>
      </c>
      <c r="F13" s="4" t="n">
        <f aca="false">ABS(D13-E13)</f>
        <v>0</v>
      </c>
    </row>
    <row r="14" customFormat="false" ht="15" hidden="false" customHeight="false" outlineLevel="0" collapsed="false">
      <c r="A14" s="4" t="n">
        <v>6</v>
      </c>
      <c r="B14" s="4" t="n">
        <f aca="false">$G$3*$G$2+A14</f>
        <v>15</v>
      </c>
      <c r="C14" s="4" t="n">
        <f aca="false">$G$3*B14+$G$4-A14</f>
        <v>13.5</v>
      </c>
      <c r="D14" s="4" t="n">
        <f aca="false">2*SQRT(B14)+6*SQRT(C14)</f>
        <v>29.7913743774634</v>
      </c>
      <c r="E14" s="4" t="n">
        <f aca="false">(2*SQRT(B14))+6*SQRT(C14)</f>
        <v>29.7913743774634</v>
      </c>
      <c r="F14" s="4" t="n">
        <f aca="false">ABS(D14-E14)</f>
        <v>0</v>
      </c>
    </row>
    <row r="16" customFormat="false" ht="15" hidden="false" customHeight="false" outlineLevel="0" collapsed="false">
      <c r="A16" s="2" t="s">
        <v>11</v>
      </c>
      <c r="C16" s="6" t="n">
        <f aca="false">INDEX(A2:A14,MATCH(MAX(D2:D14),D2:D14,0))</f>
        <v>6</v>
      </c>
    </row>
    <row r="17" customFormat="false" ht="15" hidden="false" customHeight="false" outlineLevel="0" collapsed="false">
      <c r="A17" s="2" t="s">
        <v>12</v>
      </c>
      <c r="C17" s="6" t="n">
        <f aca="false">MAX(D2:D14)</f>
        <v>29.7913743774634</v>
      </c>
    </row>
    <row r="18" customFormat="false" ht="15" hidden="false" customHeight="false" outlineLevel="0" collapsed="false">
      <c r="A18" s="2" t="s">
        <v>13</v>
      </c>
      <c r="C18" s="6" t="n">
        <f aca="false">D8</f>
        <v>29.2172139754836</v>
      </c>
    </row>
    <row r="19" customFormat="false" ht="15" hidden="false" customHeight="false" outlineLevel="0" collapsed="false">
      <c r="A19" s="2" t="s">
        <v>14</v>
      </c>
      <c r="C19" s="6" t="n">
        <f aca="false">D2</f>
        <v>28.5299800266223</v>
      </c>
    </row>
    <row r="20" customFormat="false" ht="15" hidden="false" customHeight="false" outlineLevel="0" collapsed="false">
      <c r="A20" s="2" t="s">
        <v>15</v>
      </c>
      <c r="C20" s="6" t="n">
        <f aca="false">MAX(F2:F14)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3" t="s">
        <v>16</v>
      </c>
      <c r="B1" s="3" t="s">
        <v>17</v>
      </c>
      <c r="C1" s="3" t="s">
        <v>18</v>
      </c>
      <c r="D1" s="3" t="s">
        <v>19</v>
      </c>
    </row>
    <row r="2" customFormat="false" ht="15" hidden="false" customHeight="false" outlineLevel="0" collapsed="false">
      <c r="A2" s="5" t="n">
        <v>0</v>
      </c>
      <c r="B2" s="5" t="n">
        <v>0</v>
      </c>
      <c r="C2" s="2" t="n">
        <f aca="false">3*A2+2*B2</f>
        <v>0</v>
      </c>
      <c r="D2" s="2" t="n">
        <f aca="false">IF(AND(A2+B2&lt;=6,2*A2+B2&lt;=8,A2&gt;=0,B2&gt;=0),1,0)</f>
        <v>1</v>
      </c>
    </row>
    <row r="3" customFormat="false" ht="15" hidden="false" customHeight="false" outlineLevel="0" collapsed="false">
      <c r="A3" s="5" t="n">
        <v>0</v>
      </c>
      <c r="B3" s="5" t="n">
        <v>6</v>
      </c>
      <c r="C3" s="2" t="n">
        <f aca="false">3*A3+2*B3</f>
        <v>12</v>
      </c>
      <c r="D3" s="2" t="n">
        <f aca="false">IF(AND(A3+B3&lt;=6,2*A3+B3&lt;=8,A3&gt;=0,B3&gt;=0),1,0)</f>
        <v>1</v>
      </c>
    </row>
    <row r="4" customFormat="false" ht="15" hidden="false" customHeight="false" outlineLevel="0" collapsed="false">
      <c r="A4" s="5" t="n">
        <v>2</v>
      </c>
      <c r="B4" s="5" t="n">
        <v>4</v>
      </c>
      <c r="C4" s="2" t="n">
        <f aca="false">3*A4+2*B4</f>
        <v>14</v>
      </c>
      <c r="D4" s="2" t="n">
        <f aca="false">IF(AND(A4+B4&lt;=6,2*A4+B4&lt;=8,A4&gt;=0,B4&gt;=0),1,0)</f>
        <v>1</v>
      </c>
    </row>
    <row r="5" customFormat="false" ht="15" hidden="false" customHeight="false" outlineLevel="0" collapsed="false">
      <c r="A5" s="5" t="n">
        <v>4</v>
      </c>
      <c r="B5" s="5" t="n">
        <v>0</v>
      </c>
      <c r="C5" s="2" t="n">
        <f aca="false">3*A5+2*B5</f>
        <v>12</v>
      </c>
      <c r="D5" s="2" t="n">
        <f aca="false">IF(AND(A5+B5&lt;=6,2*A5+B5&lt;=8,A5&gt;=0,B5&gt;=0),1,0)</f>
        <v>1</v>
      </c>
    </row>
    <row r="7" customFormat="false" ht="15" hidden="false" customHeight="false" outlineLevel="0" collapsed="false">
      <c r="A7" s="2" t="s">
        <v>20</v>
      </c>
      <c r="C7" s="1" t="n">
        <f aca="false">MAX(C2:C5)</f>
        <v>14</v>
      </c>
    </row>
    <row r="8" customFormat="false" ht="15" hidden="false" customHeight="false" outlineLevel="0" collapsed="false">
      <c r="A8" s="2" t="s">
        <v>21</v>
      </c>
      <c r="C8" s="1" t="n">
        <f aca="false">INDEX(A2:A5,MATCH(MAX(C2:C5),C2:C5,0))</f>
        <v>2</v>
      </c>
    </row>
    <row r="9" customFormat="false" ht="15" hidden="false" customHeight="false" outlineLevel="0" collapsed="false">
      <c r="A9" s="2" t="s">
        <v>22</v>
      </c>
      <c r="C9" s="1" t="n">
        <f aca="false">INDEX(B2:B5,MATCH(MAX(C2:C5),C2:C5,0))</f>
        <v>4</v>
      </c>
    </row>
    <row r="10" customFormat="false" ht="15" hidden="false" customHeight="false" outlineLevel="0" collapsed="false">
      <c r="A10" s="2" t="s">
        <v>23</v>
      </c>
      <c r="C10" s="1" t="n">
        <f aca="false">SUM(D2:D5)</f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64"/>
  </cols>
  <sheetData>
    <row r="1" customFormat="false" ht="15" hidden="false" customHeight="false" outlineLevel="0" collapsed="false">
      <c r="A1" s="3" t="s">
        <v>24</v>
      </c>
      <c r="B1" s="3" t="s">
        <v>25</v>
      </c>
      <c r="C1" s="3" t="s">
        <v>26</v>
      </c>
    </row>
    <row r="2" customFormat="false" ht="15" hidden="false" customHeight="false" outlineLevel="0" collapsed="false">
      <c r="A2" s="2" t="s">
        <v>27</v>
      </c>
      <c r="B2" s="7" t="n">
        <v>6</v>
      </c>
      <c r="C2" s="2" t="s">
        <v>28</v>
      </c>
    </row>
    <row r="3" customFormat="false" ht="15" hidden="false" customHeight="false" outlineLevel="0" collapsed="false">
      <c r="A3" s="2" t="s">
        <v>29</v>
      </c>
      <c r="B3" s="7" t="n">
        <v>29.7914</v>
      </c>
      <c r="C3" s="2" t="s">
        <v>30</v>
      </c>
    </row>
    <row r="4" customFormat="false" ht="15" hidden="false" customHeight="false" outlineLevel="0" collapsed="false">
      <c r="A4" s="2" t="s">
        <v>31</v>
      </c>
      <c r="B4" s="7" t="n">
        <v>29.2172</v>
      </c>
      <c r="C4" s="2" t="s">
        <v>32</v>
      </c>
    </row>
    <row r="5" customFormat="false" ht="15" hidden="false" customHeight="false" outlineLevel="0" collapsed="false">
      <c r="A5" s="2" t="s">
        <v>33</v>
      </c>
      <c r="B5" s="7" t="n">
        <v>28.53</v>
      </c>
      <c r="C5" s="2" t="s">
        <v>34</v>
      </c>
    </row>
    <row r="6" customFormat="false" ht="15" hidden="false" customHeight="false" outlineLevel="0" collapsed="false">
      <c r="A6" s="2" t="s">
        <v>35</v>
      </c>
      <c r="B6" s="7" t="n">
        <v>0</v>
      </c>
      <c r="C6" s="2" t="s">
        <v>36</v>
      </c>
    </row>
    <row r="7" customFormat="false" ht="15" hidden="false" customHeight="false" outlineLevel="0" collapsed="false">
      <c r="A7" s="2" t="s">
        <v>37</v>
      </c>
      <c r="B7" s="7" t="n">
        <v>14</v>
      </c>
      <c r="C7" s="2" t="s">
        <v>38</v>
      </c>
    </row>
    <row r="8" customFormat="false" ht="15" hidden="false" customHeight="false" outlineLevel="0" collapsed="false">
      <c r="A8" s="2" t="s">
        <v>21</v>
      </c>
      <c r="B8" s="7" t="n">
        <v>2</v>
      </c>
      <c r="C8" s="2"/>
    </row>
    <row r="9" customFormat="false" ht="15" hidden="false" customHeight="false" outlineLevel="0" collapsed="false">
      <c r="A9" s="2" t="s">
        <v>22</v>
      </c>
      <c r="B9" s="7" t="n">
        <v>4</v>
      </c>
      <c r="C9" s="2" t="s">
        <v>39</v>
      </c>
    </row>
    <row r="10" customFormat="false" ht="15" hidden="false" customHeight="false" outlineLevel="0" collapsed="false">
      <c r="A10" s="2" t="s">
        <v>40</v>
      </c>
      <c r="B10" s="7" t="n">
        <v>4</v>
      </c>
      <c r="C10" s="2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" t="s">
        <v>24</v>
      </c>
      <c r="B1" s="3" t="s">
        <v>42</v>
      </c>
      <c r="C1" s="3" t="s">
        <v>25</v>
      </c>
      <c r="D1" s="3" t="s">
        <v>10</v>
      </c>
      <c r="E1" s="3" t="s">
        <v>43</v>
      </c>
    </row>
    <row r="2" customFormat="false" ht="15" hidden="false" customHeight="false" outlineLevel="0" collapsed="false">
      <c r="A2" s="2" t="s">
        <v>27</v>
      </c>
      <c r="B2" s="4" t="n">
        <f aca="false">Canonical!C16</f>
        <v>6</v>
      </c>
      <c r="C2" s="4" t="n">
        <f aca="false">Reference_Values!B2</f>
        <v>6</v>
      </c>
      <c r="D2" s="2" t="n">
        <f aca="false">ABS(B2-C2)</f>
        <v>0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29</v>
      </c>
      <c r="B3" s="4" t="n">
        <f aca="false">Canonical!C17</f>
        <v>29.7913743774634</v>
      </c>
      <c r="C3" s="4" t="n">
        <f aca="false">Reference_Values!B3</f>
        <v>29.7914</v>
      </c>
      <c r="D3" s="2" t="n">
        <f aca="false">ABS(B3-C3)</f>
        <v>2.56225365653506E-005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31</v>
      </c>
      <c r="B4" s="4" t="n">
        <f aca="false">Canonical!C18</f>
        <v>29.2172139754836</v>
      </c>
      <c r="C4" s="4" t="n">
        <f aca="false">Reference_Values!B4</f>
        <v>29.2172</v>
      </c>
      <c r="D4" s="2" t="n">
        <f aca="false">ABS(B4-C4)</f>
        <v>1.39754835615236E-005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33</v>
      </c>
      <c r="B5" s="4" t="n">
        <f aca="false">Canonical!C19</f>
        <v>28.5299800266223</v>
      </c>
      <c r="C5" s="4" t="n">
        <f aca="false">Reference_Values!B5</f>
        <v>28.53</v>
      </c>
      <c r="D5" s="2" t="n">
        <f aca="false">ABS(B5-C5)</f>
        <v>1.99733776966582E-005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35</v>
      </c>
      <c r="B6" s="4" t="n">
        <f aca="false">Canonical!C20</f>
        <v>0</v>
      </c>
      <c r="C6" s="4" t="n">
        <f aca="false">Reference_Values!B6</f>
        <v>0</v>
      </c>
      <c r="D6" s="2" t="n">
        <f aca="false">ABS(B6-C6)</f>
        <v>0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37</v>
      </c>
      <c r="B7" s="4" t="n">
        <f aca="false">LP_Vertices!C7</f>
        <v>14</v>
      </c>
      <c r="C7" s="4" t="n">
        <f aca="false">Reference_Values!B7</f>
        <v>14</v>
      </c>
      <c r="D7" s="2" t="n">
        <f aca="false">ABS(B7-C7)</f>
        <v>0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21</v>
      </c>
      <c r="B8" s="4" t="n">
        <f aca="false">LP_Vertices!C8</f>
        <v>2</v>
      </c>
      <c r="C8" s="4" t="n">
        <f aca="false">Reference_Values!B8</f>
        <v>2</v>
      </c>
      <c r="D8" s="2" t="n">
        <f aca="false">ABS(B8-C8)</f>
        <v>0</v>
      </c>
      <c r="E8" s="1" t="str">
        <f aca="false">IF(D8&lt;0.0005,"PASS","FAIL")</f>
        <v>PASS</v>
      </c>
    </row>
    <row r="9" customFormat="false" ht="15" hidden="false" customHeight="false" outlineLevel="0" collapsed="false">
      <c r="A9" s="2" t="s">
        <v>22</v>
      </c>
      <c r="B9" s="4" t="n">
        <f aca="false">LP_Vertices!C9</f>
        <v>4</v>
      </c>
      <c r="C9" s="4" t="n">
        <f aca="false">Reference_Values!B9</f>
        <v>4</v>
      </c>
      <c r="D9" s="2" t="n">
        <f aca="false">ABS(B9-C9)</f>
        <v>0</v>
      </c>
      <c r="E9" s="1" t="str">
        <f aca="false">IF(D9&lt;0.0005,"PASS","FAIL")</f>
        <v>PASS</v>
      </c>
    </row>
    <row r="10" customFormat="false" ht="15" hidden="false" customHeight="false" outlineLevel="0" collapsed="false">
      <c r="A10" s="2" t="s">
        <v>40</v>
      </c>
      <c r="B10" s="4" t="n">
        <f aca="false">LP_Vertices!C10</f>
        <v>4</v>
      </c>
      <c r="C10" s="4" t="n">
        <f aca="false">Reference_Values!B10</f>
        <v>4</v>
      </c>
      <c r="D10" s="2" t="n">
        <f aca="false">ABS(B10-C10)</f>
        <v>0</v>
      </c>
      <c r="E10" s="1" t="str">
        <f aca="false">IF(D10&lt;0.0005,"PASS","FAIL")</f>
        <v>PASS</v>
      </c>
    </row>
    <row r="12" customFormat="false" ht="15" hidden="false" customHeight="false" outlineLevel="0" collapsed="false">
      <c r="A12" s="2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2026-07-13T23:40:07Z</dcterms:created>
  <dc:creator>openpyxl</dc:creator>
  <dc:description/>
  <dc:language>en-US</dc:language>
  <cp:lastModifiedBy/>
  <dcterms:modified xsi:type="dcterms:W3CDTF">2026-07-13T23:40:07Z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