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BackwardInduction" sheetId="2" state="visible" r:id="rId4"/>
    <sheet name="ValueIteration" sheetId="3" state="visible" r:id="rId5"/>
    <sheet name="PolicyIteration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<sst xmlns="http://schemas.openxmlformats.org/spreadsheetml/2006/main" count="88" uniqueCount="72">
  <si>
    <t xml:space="preserve">DCT Laboratory — Vol II, Ch 7: Dynamic Programming for Enterprise Systems</t>
  </si>
  <si>
    <t xml:space="preserve">Seed 26207 · Companion to DCT_V2_Ch07_Lab.ipynb and AXIOM-07 (Vol. II).</t>
  </si>
  <si>
    <t xml:space="preserve">Backward induction on Chapter 5's problem as a triangular table (each cell one MAX);</t>
  </si>
  <si>
    <t xml:space="preserve">value iteration on the two-state machine over 40 sweeps with the measured contraction ratio;</t>
  </si>
  <si>
    <t xml:space="preserve">policy iteration's two closed-form evaluations. LEGEND — pale-gold cells are inputs.</t>
  </si>
  <si>
    <t xml:space="preserve">Triangular DP: V_k(K) = MAX( 3*SQRT(K)+V_{k+1}(K), V_{k+1}(K+3) ); stage k has k+1 valid states</t>
  </si>
  <si>
    <t xml:space="preserve">K</t>
  </si>
  <si>
    <t xml:space="preserve">V6</t>
  </si>
  <si>
    <t xml:space="preserve">V5</t>
  </si>
  <si>
    <t xml:space="preserve">V4</t>
  </si>
  <si>
    <t xml:space="preserve">V3</t>
  </si>
  <si>
    <t xml:space="preserve">V2</t>
  </si>
  <si>
    <t xml:space="preserve">V1</t>
  </si>
  <si>
    <t xml:space="preserve">V0</t>
  </si>
  <si>
    <t xml:space="preserve">V0(K=4)</t>
  </si>
  <si>
    <t xml:space="preserve">equals Ch.5's 39.6863?</t>
  </si>
  <si>
    <t xml:space="preserve">pi0(4): invest? (1=yes)</t>
  </si>
  <si>
    <t xml:space="preserve">pi1(4): invest? (shock state)</t>
  </si>
  <si>
    <t xml:space="preserve">pi1(7): invest? (on-path)</t>
  </si>
  <si>
    <t xml:space="preserve">n action evaluations</t>
  </si>
  <si>
    <t xml:space="preserve">beta</t>
  </si>
  <si>
    <t xml:space="preserve">n</t>
  </si>
  <si>
    <t xml:space="preserve">V_G</t>
  </si>
  <si>
    <t xml:space="preserve">V_B</t>
  </si>
  <si>
    <t xml:space="preserve">err = 70-V_G</t>
  </si>
  <si>
    <t xml:space="preserve">V_G* (gentle forever)</t>
  </si>
  <si>
    <t xml:space="preserve">V_B* (repair then gentle)</t>
  </si>
  <si>
    <t xml:space="preserve">error ratio (n=31/n=30)</t>
  </si>
  <si>
    <t xml:space="preserve">sweeps to 1e-4 (geometric)</t>
  </si>
  <si>
    <t xml:space="preserve">Step</t>
  </si>
  <si>
    <t xml:space="preserve">Value</t>
  </si>
  <si>
    <t xml:space="preserve">Evaluate (hard, rundown): V_B = 2/(1-beta)</t>
  </si>
  <si>
    <t xml:space="preserve">V_G = 10 + beta*V_B</t>
  </si>
  <si>
    <t xml:space="preserve">Improve: G gentle? 7+b*V_G vs 10+b*V_B</t>
  </si>
  <si>
    <t xml:space="preserve">Improve: B repair? -4+b*V_G vs 2+b*V_B</t>
  </si>
  <si>
    <t xml:space="preserve">Evaluate (gentle, repair): V_G</t>
  </si>
  <si>
    <t xml:space="preserve">Improve again: G unchanged?</t>
  </si>
  <si>
    <t xml:space="preserve">B unchanged?</t>
  </si>
  <si>
    <t xml:space="preserve">iterations to converge</t>
  </si>
  <si>
    <t xml:space="preserve">Checkpoint</t>
  </si>
  <si>
    <t xml:space="preserve">Engine value</t>
  </si>
  <si>
    <t xml:space="preserve">Meaning</t>
  </si>
  <si>
    <t xml:space="preserve">V0_K4</t>
  </si>
  <si>
    <t xml:space="preserve">Chapter 5's number, solved backward</t>
  </si>
  <si>
    <t xml:space="preserve">dp_equals_ch5</t>
  </si>
  <si>
    <t xml:space="preserve">Cross-chapter agreement</t>
  </si>
  <si>
    <t xml:space="preserve">policy_k0_K4_invest</t>
  </si>
  <si>
    <t xml:space="preserve">Invest at the start</t>
  </si>
  <si>
    <t xml:space="preserve">policy_k1_K4_invest</t>
  </si>
  <si>
    <t xml:space="preserve">The shock case: rebuild (Ch.5's adaptive rule, derived)</t>
  </si>
  <si>
    <t xml:space="preserve">policy_k1_K7_invest</t>
  </si>
  <si>
    <t xml:space="preserve">On-path: harvest</t>
  </si>
  <si>
    <t xml:space="preserve">n_evals_dp</t>
  </si>
  <si>
    <t xml:space="preserve">42 vs 64 sequences — decomposition's dividend</t>
  </si>
  <si>
    <t xml:space="preserve">VG_star</t>
  </si>
  <si>
    <t xml:space="preserve">Gentle forever</t>
  </si>
  <si>
    <t xml:space="preserve">VB_star</t>
  </si>
  <si>
    <t xml:space="preserve">Repair, then gentle</t>
  </si>
  <si>
    <t xml:space="preserve">vi_error_ratio</t>
  </si>
  <si>
    <t xml:space="preserve">Contraction at exactly beta</t>
  </si>
  <si>
    <t xml:space="preserve">vi_iters_to_tol</t>
  </si>
  <si>
    <t xml:space="preserve">Sweeps to 1e-4</t>
  </si>
  <si>
    <t xml:space="preserve">pi_iterations</t>
  </si>
  <si>
    <t xml:space="preserve">Two giant steps</t>
  </si>
  <si>
    <t xml:space="preserve">VG_first_eval</t>
  </si>
  <si>
    <t xml:space="preserve">The worst policy, valued</t>
  </si>
  <si>
    <t xml:space="preserve">VB_first_eval</t>
  </si>
  <si>
    <t xml:space="preserve">Rundown's chain: 2/(1-0.9)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</si>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</sst>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8" min="2" style="0" width="11"/>
    <col collapsed="false" customWidth="true" hidden="false" outlineLevel="0" max="9" min="9" style="0" width="4"/>
    <col collapsed="false" customWidth="true" hidden="false" outlineLevel="0" max="10" min="10" style="0" width="22"/>
    <col collapsed="false" customWidth="true" hidden="false" outlineLevel="0" max="11" min="11" style="0" width="12"/>
  </cols>
  <sheetData>
    <row r="1" customFormat="false" ht="15" hidden="false" customHeight="false" outlineLevel="0" collapsed="false">
      <c r="A1" s="1" t="s">
        <v>5</v>
      </c>
    </row>
    <row r="2" customFormat="false" ht="15" hidden="false" customHeight="false" outlineLevel="0" collapsed="false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customFormat="false" ht="15" hidden="false" customHeight="false" outlineLevel="0" collapsed="false">
      <c r="A3" s="2" t="n">
        <v>4</v>
      </c>
      <c r="B3" s="4" t="n">
        <v>0</v>
      </c>
      <c r="C3" s="4" t="n">
        <f aca="false">MAX(3*SQRT($A3)+B3,B4)</f>
        <v>6</v>
      </c>
      <c r="D3" s="4" t="n">
        <f aca="false">MAX(3*SQRT($A3)+C3,C4)</f>
        <v>12</v>
      </c>
      <c r="E3" s="4" t="n">
        <f aca="false">MAX(3*SQRT($A3)+D3,D4)</f>
        <v>18</v>
      </c>
      <c r="F3" s="4" t="n">
        <f aca="false">MAX(3*SQRT($A3)+E3,E4)</f>
        <v>24</v>
      </c>
      <c r="G3" s="4" t="n">
        <f aca="false">MAX(3*SQRT($A3)+F3,F4)</f>
        <v>31.7490157327751</v>
      </c>
      <c r="H3" s="4" t="n">
        <f aca="false">MAX(3*SQRT($A3)+G3,G4)</f>
        <v>39.6862696659689</v>
      </c>
      <c r="J3" s="2" t="s">
        <v>14</v>
      </c>
      <c r="K3" s="5" t="n">
        <f aca="false">H3</f>
        <v>39.6862696659689</v>
      </c>
    </row>
    <row r="4" customFormat="false" ht="15" hidden="false" customHeight="false" outlineLevel="0" collapsed="false">
      <c r="A4" s="2" t="n">
        <v>7</v>
      </c>
      <c r="B4" s="4" t="n">
        <v>0</v>
      </c>
      <c r="C4" s="4" t="n">
        <f aca="false">MAX(3*SQRT($A4)+B4,B5)</f>
        <v>7.93725393319377</v>
      </c>
      <c r="D4" s="4" t="n">
        <f aca="false">MAX(3*SQRT($A4)+C4,C5)</f>
        <v>15.8745078663875</v>
      </c>
      <c r="E4" s="4" t="n">
        <f aca="false">MAX(3*SQRT($A4)+D4,D5)</f>
        <v>23.8117617995813</v>
      </c>
      <c r="F4" s="4" t="n">
        <f aca="false">MAX(3*SQRT($A4)+E4,E5)</f>
        <v>31.7490157327751</v>
      </c>
      <c r="G4" s="4" t="n">
        <f aca="false">MAX(3*SQRT($A4)+F4,F5)</f>
        <v>39.6862696659689</v>
      </c>
      <c r="J4" s="2" t="s">
        <v>15</v>
      </c>
      <c r="K4" s="5" t="n">
        <f aca="false">IF(ABS(H3-39.6863)&lt;0.001,1,0)</f>
        <v>1</v>
      </c>
    </row>
    <row r="5" customFormat="false" ht="15" hidden="false" customHeight="false" outlineLevel="0" collapsed="false">
      <c r="A5" s="2" t="n">
        <v>10</v>
      </c>
      <c r="B5" s="4" t="n">
        <v>0</v>
      </c>
      <c r="C5" s="4" t="n">
        <f aca="false">MAX(3*SQRT($A5)+B5,B6)</f>
        <v>9.48683298050514</v>
      </c>
      <c r="D5" s="4" t="n">
        <f aca="false">MAX(3*SQRT($A5)+C5,C6)</f>
        <v>18.9736659610103</v>
      </c>
      <c r="E5" s="4" t="n">
        <f aca="false">MAX(3*SQRT($A5)+D5,D6)</f>
        <v>28.4604989415154</v>
      </c>
      <c r="F5" s="4" t="n">
        <f aca="false">MAX(3*SQRT($A5)+E5,E6)</f>
        <v>37.9473319220206</v>
      </c>
      <c r="J5" s="2" t="s">
        <v>16</v>
      </c>
      <c r="K5" s="5" t="n">
        <f aca="false">IF(G4&gt;3*SQRT(A3)+G3,1,0)</f>
        <v>1</v>
      </c>
    </row>
    <row r="6" customFormat="false" ht="15" hidden="false" customHeight="false" outlineLevel="0" collapsed="false">
      <c r="A6" s="2" t="n">
        <v>13</v>
      </c>
      <c r="B6" s="4" t="n">
        <v>0</v>
      </c>
      <c r="C6" s="4" t="n">
        <f aca="false">MAX(3*SQRT($A6)+B6,B7)</f>
        <v>10.816653826392</v>
      </c>
      <c r="D6" s="4" t="n">
        <f aca="false">MAX(3*SQRT($A6)+C6,C7)</f>
        <v>21.6333076527839</v>
      </c>
      <c r="E6" s="4" t="n">
        <f aca="false">MAX(3*SQRT($A6)+D6,D7)</f>
        <v>32.4499614791759</v>
      </c>
      <c r="J6" s="2" t="s">
        <v>17</v>
      </c>
      <c r="K6" s="5" t="n">
        <f aca="false">IF(F4&gt;3*SQRT(A3)+F3,1,0)</f>
        <v>1</v>
      </c>
    </row>
    <row r="7" customFormat="false" ht="15" hidden="false" customHeight="false" outlineLevel="0" collapsed="false">
      <c r="A7" s="2" t="n">
        <v>16</v>
      </c>
      <c r="B7" s="4" t="n">
        <v>0</v>
      </c>
      <c r="C7" s="4" t="n">
        <f aca="false">MAX(3*SQRT($A7)+B7,B8)</f>
        <v>12</v>
      </c>
      <c r="D7" s="4" t="n">
        <f aca="false">MAX(3*SQRT($A7)+C7,C8)</f>
        <v>24</v>
      </c>
      <c r="J7" s="2" t="s">
        <v>18</v>
      </c>
      <c r="K7" s="5" t="n">
        <f aca="false">IF(F5&gt;3*SQRT(A4)+F4,1,0)</f>
        <v>0</v>
      </c>
    </row>
    <row r="8" customFormat="false" ht="15" hidden="false" customHeight="false" outlineLevel="0" collapsed="false">
      <c r="A8" s="2" t="n">
        <v>19</v>
      </c>
      <c r="B8" s="4" t="n">
        <v>0</v>
      </c>
      <c r="C8" s="4" t="n">
        <f aca="false">MAX(3*SQRT($A8)+B8,B9)</f>
        <v>13.076696830622</v>
      </c>
      <c r="J8" s="2" t="s">
        <v>19</v>
      </c>
      <c r="K8" s="5" t="n">
        <f aca="false">2*(1+2+3+4+5+6)</f>
        <v>42</v>
      </c>
    </row>
    <row r="9" customFormat="false" ht="15" hidden="false" customHeight="false" outlineLevel="0" collapsed="false">
      <c r="A9" s="2" t="n">
        <v>22</v>
      </c>
      <c r="B9" s="4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  <col collapsed="false" customWidth="true" hidden="false" outlineLevel="0" max="4" min="4" style="0" width="14"/>
    <col collapsed="false" customWidth="true" hidden="false" outlineLevel="0" max="6" min="5" style="0" width="16"/>
  </cols>
  <sheetData>
    <row r="1" customFormat="false" ht="15" hidden="false" customHeight="false" outlineLevel="0" collapsed="false">
      <c r="E1" s="2" t="s">
        <v>20</v>
      </c>
      <c r="F1" s="6" t="n">
        <v>0.9</v>
      </c>
    </row>
    <row r="2" customFormat="false" ht="15" hidden="false" customHeight="false" outlineLevel="0" collapsed="false">
      <c r="A2" s="3" t="s">
        <v>21</v>
      </c>
      <c r="B2" s="3" t="s">
        <v>22</v>
      </c>
      <c r="C2" s="3" t="s">
        <v>23</v>
      </c>
      <c r="D2" s="3" t="s">
        <v>24</v>
      </c>
      <c r="E2" s="3"/>
      <c r="F2" s="3"/>
    </row>
    <row r="3" customFormat="false" ht="15" hidden="false" customHeight="false" outlineLevel="0" collapsed="false">
      <c r="A3" s="2" t="n">
        <v>0</v>
      </c>
      <c r="B3" s="4" t="n">
        <v>0</v>
      </c>
      <c r="C3" s="4" t="n">
        <v>0</v>
      </c>
      <c r="D3" s="4" t="n">
        <f aca="false">70-B3</f>
        <v>70</v>
      </c>
      <c r="E3" s="2" t="s">
        <v>25</v>
      </c>
      <c r="F3" s="5" t="n">
        <f aca="false">7/(1-F1)</f>
        <v>70</v>
      </c>
    </row>
    <row r="4" customFormat="false" ht="15" hidden="false" customHeight="false" outlineLevel="0" collapsed="false">
      <c r="A4" s="2" t="n">
        <v>1</v>
      </c>
      <c r="B4" s="4" t="n">
        <f aca="false">MAX(7+$F$1*B3,10+$F$1*C3)</f>
        <v>10</v>
      </c>
      <c r="C4" s="4" t="n">
        <f aca="false">MAX(-4+$F$1*B3,2+$F$1*C3)</f>
        <v>2</v>
      </c>
      <c r="D4" s="4" t="n">
        <f aca="false">70-B4</f>
        <v>60</v>
      </c>
      <c r="E4" s="2" t="s">
        <v>26</v>
      </c>
      <c r="F4" s="5" t="n">
        <f aca="false">-4+F1*(7/(1-F1))</f>
        <v>59</v>
      </c>
    </row>
    <row r="5" customFormat="false" ht="15" hidden="false" customHeight="false" outlineLevel="0" collapsed="false">
      <c r="A5" s="2" t="n">
        <v>2</v>
      </c>
      <c r="B5" s="4" t="n">
        <f aca="false">MAX(7+$F$1*B4,10+$F$1*C4)</f>
        <v>16</v>
      </c>
      <c r="C5" s="4" t="n">
        <f aca="false">MAX(-4+$F$1*B4,2+$F$1*C4)</f>
        <v>5</v>
      </c>
      <c r="D5" s="4" t="n">
        <f aca="false">70-B5</f>
        <v>54</v>
      </c>
      <c r="E5" s="2" t="s">
        <v>27</v>
      </c>
      <c r="F5" s="5" t="n">
        <f aca="false">D34/D33</f>
        <v>0.900000000000003</v>
      </c>
    </row>
    <row r="6" customFormat="false" ht="15" hidden="false" customHeight="false" outlineLevel="0" collapsed="false">
      <c r="A6" s="2" t="n">
        <v>3</v>
      </c>
      <c r="B6" s="4" t="n">
        <f aca="false">MAX(7+$F$1*B5,10+$F$1*C5)</f>
        <v>21.4</v>
      </c>
      <c r="C6" s="4" t="n">
        <f aca="false">MAX(-4+$F$1*B5,2+$F$1*C5)</f>
        <v>10.4</v>
      </c>
      <c r="D6" s="4" t="n">
        <f aca="false">70-B6</f>
        <v>48.6</v>
      </c>
      <c r="E6" s="2" t="s">
        <v>28</v>
      </c>
      <c r="F6" s="5" t="n">
        <f aca="false">CEILING(LN(70/0.0001)/LN(1/F1),1)</f>
        <v>128</v>
      </c>
    </row>
    <row r="7" customFormat="false" ht="15" hidden="false" customHeight="false" outlineLevel="0" collapsed="false">
      <c r="A7" s="2" t="n">
        <v>4</v>
      </c>
      <c r="B7" s="4" t="n">
        <f aca="false">MAX(7+$F$1*B6,10+$F$1*C6)</f>
        <v>26.26</v>
      </c>
      <c r="C7" s="4" t="n">
        <f aca="false">MAX(-4+$F$1*B6,2+$F$1*C6)</f>
        <v>15.26</v>
      </c>
      <c r="D7" s="4" t="n">
        <f aca="false">70-B7</f>
        <v>43.74</v>
      </c>
    </row>
    <row r="8" customFormat="false" ht="15" hidden="false" customHeight="false" outlineLevel="0" collapsed="false">
      <c r="A8" s="2" t="n">
        <v>5</v>
      </c>
      <c r="B8" s="4" t="n">
        <f aca="false">MAX(7+$F$1*B7,10+$F$1*C7)</f>
        <v>30.634</v>
      </c>
      <c r="C8" s="4" t="n">
        <f aca="false">MAX(-4+$F$1*B7,2+$F$1*C7)</f>
        <v>19.634</v>
      </c>
      <c r="D8" s="4" t="n">
        <f aca="false">70-B8</f>
        <v>39.366</v>
      </c>
    </row>
    <row r="9" customFormat="false" ht="15" hidden="false" customHeight="false" outlineLevel="0" collapsed="false">
      <c r="A9" s="2" t="n">
        <v>6</v>
      </c>
      <c r="B9" s="4" t="n">
        <f aca="false">MAX(7+$F$1*B8,10+$F$1*C8)</f>
        <v>34.5706</v>
      </c>
      <c r="C9" s="4" t="n">
        <f aca="false">MAX(-4+$F$1*B8,2+$F$1*C8)</f>
        <v>23.5706</v>
      </c>
      <c r="D9" s="4" t="n">
        <f aca="false">70-B9</f>
        <v>35.4294</v>
      </c>
    </row>
    <row r="10" customFormat="false" ht="15" hidden="false" customHeight="false" outlineLevel="0" collapsed="false">
      <c r="A10" s="2" t="n">
        <v>7</v>
      </c>
      <c r="B10" s="4" t="n">
        <f aca="false">MAX(7+$F$1*B9,10+$F$1*C9)</f>
        <v>38.11354</v>
      </c>
      <c r="C10" s="4" t="n">
        <f aca="false">MAX(-4+$F$1*B9,2+$F$1*C9)</f>
        <v>27.11354</v>
      </c>
      <c r="D10" s="4" t="n">
        <f aca="false">70-B10</f>
        <v>31.88646</v>
      </c>
    </row>
    <row r="11" customFormat="false" ht="15" hidden="false" customHeight="false" outlineLevel="0" collapsed="false">
      <c r="A11" s="2" t="n">
        <v>8</v>
      </c>
      <c r="B11" s="4" t="n">
        <f aca="false">MAX(7+$F$1*B10,10+$F$1*C10)</f>
        <v>41.302186</v>
      </c>
      <c r="C11" s="4" t="n">
        <f aca="false">MAX(-4+$F$1*B10,2+$F$1*C10)</f>
        <v>30.302186</v>
      </c>
      <c r="D11" s="4" t="n">
        <f aca="false">70-B11</f>
        <v>28.697814</v>
      </c>
    </row>
    <row r="12" customFormat="false" ht="15" hidden="false" customHeight="false" outlineLevel="0" collapsed="false">
      <c r="A12" s="2" t="n">
        <v>9</v>
      </c>
      <c r="B12" s="4" t="n">
        <f aca="false">MAX(7+$F$1*B11,10+$F$1*C11)</f>
        <v>44.1719674</v>
      </c>
      <c r="C12" s="4" t="n">
        <f aca="false">MAX(-4+$F$1*B11,2+$F$1*C11)</f>
        <v>33.1719674</v>
      </c>
      <c r="D12" s="4" t="n">
        <f aca="false">70-B12</f>
        <v>25.8280326</v>
      </c>
    </row>
    <row r="13" customFormat="false" ht="15" hidden="false" customHeight="false" outlineLevel="0" collapsed="false">
      <c r="A13" s="2" t="n">
        <v>10</v>
      </c>
      <c r="B13" s="4" t="n">
        <f aca="false">MAX(7+$F$1*B12,10+$F$1*C12)</f>
        <v>46.75477066</v>
      </c>
      <c r="C13" s="4" t="n">
        <f aca="false">MAX(-4+$F$1*B12,2+$F$1*C12)</f>
        <v>35.75477066</v>
      </c>
      <c r="D13" s="4" t="n">
        <f aca="false">70-B13</f>
        <v>23.24522934</v>
      </c>
    </row>
    <row r="14" customFormat="false" ht="15" hidden="false" customHeight="false" outlineLevel="0" collapsed="false">
      <c r="A14" s="2" t="n">
        <v>11</v>
      </c>
      <c r="B14" s="4" t="n">
        <f aca="false">MAX(7+$F$1*B13,10+$F$1*C13)</f>
        <v>49.079293594</v>
      </c>
      <c r="C14" s="4" t="n">
        <f aca="false">MAX(-4+$F$1*B13,2+$F$1*C13)</f>
        <v>38.079293594</v>
      </c>
      <c r="D14" s="4" t="n">
        <f aca="false">70-B14</f>
        <v>20.920706406</v>
      </c>
    </row>
    <row r="15" customFormat="false" ht="15" hidden="false" customHeight="false" outlineLevel="0" collapsed="false">
      <c r="A15" s="2" t="n">
        <v>12</v>
      </c>
      <c r="B15" s="4" t="n">
        <f aca="false">MAX(7+$F$1*B14,10+$F$1*C14)</f>
        <v>51.1713642346</v>
      </c>
      <c r="C15" s="4" t="n">
        <f aca="false">MAX(-4+$F$1*B14,2+$F$1*C14)</f>
        <v>40.1713642346</v>
      </c>
      <c r="D15" s="4" t="n">
        <f aca="false">70-B15</f>
        <v>18.8286357654</v>
      </c>
    </row>
    <row r="16" customFormat="false" ht="15" hidden="false" customHeight="false" outlineLevel="0" collapsed="false">
      <c r="A16" s="2" t="n">
        <v>13</v>
      </c>
      <c r="B16" s="4" t="n">
        <f aca="false">MAX(7+$F$1*B15,10+$F$1*C15)</f>
        <v>53.05422781114</v>
      </c>
      <c r="C16" s="4" t="n">
        <f aca="false">MAX(-4+$F$1*B15,2+$F$1*C15)</f>
        <v>42.05422781114</v>
      </c>
      <c r="D16" s="4" t="n">
        <f aca="false">70-B16</f>
        <v>16.94577218886</v>
      </c>
    </row>
    <row r="17" customFormat="false" ht="15" hidden="false" customHeight="false" outlineLevel="0" collapsed="false">
      <c r="A17" s="2" t="n">
        <v>14</v>
      </c>
      <c r="B17" s="4" t="n">
        <f aca="false">MAX(7+$F$1*B16,10+$F$1*C16)</f>
        <v>54.748805030026</v>
      </c>
      <c r="C17" s="4" t="n">
        <f aca="false">MAX(-4+$F$1*B16,2+$F$1*C16)</f>
        <v>43.748805030026</v>
      </c>
      <c r="D17" s="4" t="n">
        <f aca="false">70-B17</f>
        <v>15.251194969974</v>
      </c>
    </row>
    <row r="18" customFormat="false" ht="15" hidden="false" customHeight="false" outlineLevel="0" collapsed="false">
      <c r="A18" s="2" t="n">
        <v>15</v>
      </c>
      <c r="B18" s="4" t="n">
        <f aca="false">MAX(7+$F$1*B17,10+$F$1*C17)</f>
        <v>56.2739245270234</v>
      </c>
      <c r="C18" s="4" t="n">
        <f aca="false">MAX(-4+$F$1*B17,2+$F$1*C17)</f>
        <v>45.2739245270234</v>
      </c>
      <c r="D18" s="4" t="n">
        <f aca="false">70-B18</f>
        <v>13.7260754729766</v>
      </c>
    </row>
    <row r="19" customFormat="false" ht="15" hidden="false" customHeight="false" outlineLevel="0" collapsed="false">
      <c r="A19" s="2" t="n">
        <v>16</v>
      </c>
      <c r="B19" s="4" t="n">
        <f aca="false">MAX(7+$F$1*B18,10+$F$1*C18)</f>
        <v>57.6465320743211</v>
      </c>
      <c r="C19" s="4" t="n">
        <f aca="false">MAX(-4+$F$1*B18,2+$F$1*C18)</f>
        <v>46.6465320743211</v>
      </c>
      <c r="D19" s="4" t="n">
        <f aca="false">70-B19</f>
        <v>12.3534679256789</v>
      </c>
    </row>
    <row r="20" customFormat="false" ht="15" hidden="false" customHeight="false" outlineLevel="0" collapsed="false">
      <c r="A20" s="2" t="n">
        <v>17</v>
      </c>
      <c r="B20" s="4" t="n">
        <f aca="false">MAX(7+$F$1*B19,10+$F$1*C19)</f>
        <v>58.881878866889</v>
      </c>
      <c r="C20" s="4" t="n">
        <f aca="false">MAX(-4+$F$1*B19,2+$F$1*C19)</f>
        <v>47.881878866889</v>
      </c>
      <c r="D20" s="4" t="n">
        <f aca="false">70-B20</f>
        <v>11.118121133111</v>
      </c>
    </row>
    <row r="21" customFormat="false" ht="15" hidden="false" customHeight="false" outlineLevel="0" collapsed="false">
      <c r="A21" s="2" t="n">
        <v>18</v>
      </c>
      <c r="B21" s="4" t="n">
        <f aca="false">MAX(7+$F$1*B20,10+$F$1*C20)</f>
        <v>59.9936909802001</v>
      </c>
      <c r="C21" s="4" t="n">
        <f aca="false">MAX(-4+$F$1*B20,2+$F$1*C20)</f>
        <v>48.9936909802001</v>
      </c>
      <c r="D21" s="4" t="n">
        <f aca="false">70-B21</f>
        <v>10.0063090197999</v>
      </c>
    </row>
    <row r="22" customFormat="false" ht="15" hidden="false" customHeight="false" outlineLevel="0" collapsed="false">
      <c r="A22" s="2" t="n">
        <v>19</v>
      </c>
      <c r="B22" s="4" t="n">
        <f aca="false">MAX(7+$F$1*B21,10+$F$1*C21)</f>
        <v>60.9943218821801</v>
      </c>
      <c r="C22" s="4" t="n">
        <f aca="false">MAX(-4+$F$1*B21,2+$F$1*C21)</f>
        <v>49.9943218821801</v>
      </c>
      <c r="D22" s="4" t="n">
        <f aca="false">70-B22</f>
        <v>9.00567811781994</v>
      </c>
    </row>
    <row r="23" customFormat="false" ht="15" hidden="false" customHeight="false" outlineLevel="0" collapsed="false">
      <c r="A23" s="2" t="n">
        <v>20</v>
      </c>
      <c r="B23" s="4" t="n">
        <f aca="false">MAX(7+$F$1*B22,10+$F$1*C22)</f>
        <v>61.8948896939621</v>
      </c>
      <c r="C23" s="4" t="n">
        <f aca="false">MAX(-4+$F$1*B22,2+$F$1*C22)</f>
        <v>50.8948896939621</v>
      </c>
      <c r="D23" s="4" t="n">
        <f aca="false">70-B23</f>
        <v>8.10511030603794</v>
      </c>
    </row>
    <row r="24" customFormat="false" ht="15" hidden="false" customHeight="false" outlineLevel="0" collapsed="false">
      <c r="A24" s="2" t="n">
        <v>21</v>
      </c>
      <c r="B24" s="4" t="n">
        <f aca="false">MAX(7+$F$1*B23,10+$F$1*C23)</f>
        <v>62.7054007245659</v>
      </c>
      <c r="C24" s="4" t="n">
        <f aca="false">MAX(-4+$F$1*B23,2+$F$1*C23)</f>
        <v>51.7054007245659</v>
      </c>
      <c r="D24" s="4" t="n">
        <f aca="false">70-B24</f>
        <v>7.29459927543415</v>
      </c>
    </row>
    <row r="25" customFormat="false" ht="15" hidden="false" customHeight="false" outlineLevel="0" collapsed="false">
      <c r="A25" s="2" t="n">
        <v>22</v>
      </c>
      <c r="B25" s="4" t="n">
        <f aca="false">MAX(7+$F$1*B24,10+$F$1*C24)</f>
        <v>63.4348606521093</v>
      </c>
      <c r="C25" s="4" t="n">
        <f aca="false">MAX(-4+$F$1*B24,2+$F$1*C24)</f>
        <v>52.4348606521093</v>
      </c>
      <c r="D25" s="4" t="n">
        <f aca="false">70-B25</f>
        <v>6.56513934789073</v>
      </c>
    </row>
    <row r="26" customFormat="false" ht="15" hidden="false" customHeight="false" outlineLevel="0" collapsed="false">
      <c r="A26" s="2" t="n">
        <v>23</v>
      </c>
      <c r="B26" s="4" t="n">
        <f aca="false">MAX(7+$F$1*B25,10+$F$1*C25)</f>
        <v>64.0913745868984</v>
      </c>
      <c r="C26" s="4" t="n">
        <f aca="false">MAX(-4+$F$1*B25,2+$F$1*C25)</f>
        <v>53.0913745868984</v>
      </c>
      <c r="D26" s="4" t="n">
        <f aca="false">70-B26</f>
        <v>5.90862541310165</v>
      </c>
    </row>
    <row r="27" customFormat="false" ht="15" hidden="false" customHeight="false" outlineLevel="0" collapsed="false">
      <c r="A27" s="2" t="n">
        <v>24</v>
      </c>
      <c r="B27" s="4" t="n">
        <f aca="false">MAX(7+$F$1*B26,10+$F$1*C26)</f>
        <v>64.6822371282085</v>
      </c>
      <c r="C27" s="4" t="n">
        <f aca="false">MAX(-4+$F$1*B26,2+$F$1*C26)</f>
        <v>53.6822371282085</v>
      </c>
      <c r="D27" s="4" t="n">
        <f aca="false">70-B27</f>
        <v>5.31776287179147</v>
      </c>
    </row>
    <row r="28" customFormat="false" ht="15" hidden="false" customHeight="false" outlineLevel="0" collapsed="false">
      <c r="A28" s="2" t="n">
        <v>25</v>
      </c>
      <c r="B28" s="4" t="n">
        <f aca="false">MAX(7+$F$1*B27,10+$F$1*C27)</f>
        <v>65.2140134153877</v>
      </c>
      <c r="C28" s="4" t="n">
        <f aca="false">MAX(-4+$F$1*B27,2+$F$1*C27)</f>
        <v>54.2140134153877</v>
      </c>
      <c r="D28" s="4" t="n">
        <f aca="false">70-B28</f>
        <v>4.78598658461232</v>
      </c>
    </row>
    <row r="29" customFormat="false" ht="15" hidden="false" customHeight="false" outlineLevel="0" collapsed="false">
      <c r="A29" s="2" t="n">
        <v>26</v>
      </c>
      <c r="B29" s="4" t="n">
        <f aca="false">MAX(7+$F$1*B28,10+$F$1*C28)</f>
        <v>65.6926120738489</v>
      </c>
      <c r="C29" s="4" t="n">
        <f aca="false">MAX(-4+$F$1*B28,2+$F$1*C28)</f>
        <v>54.6926120738489</v>
      </c>
      <c r="D29" s="4" t="n">
        <f aca="false">70-B29</f>
        <v>4.30738792615108</v>
      </c>
    </row>
    <row r="30" customFormat="false" ht="15" hidden="false" customHeight="false" outlineLevel="0" collapsed="false">
      <c r="A30" s="2" t="n">
        <v>27</v>
      </c>
      <c r="B30" s="4" t="n">
        <f aca="false">MAX(7+$F$1*B29,10+$F$1*C29)</f>
        <v>66.123350866464</v>
      </c>
      <c r="C30" s="4" t="n">
        <f aca="false">MAX(-4+$F$1*B29,2+$F$1*C29)</f>
        <v>55.123350866464</v>
      </c>
      <c r="D30" s="4" t="n">
        <f aca="false">70-B30</f>
        <v>3.87664913353598</v>
      </c>
    </row>
    <row r="31" customFormat="false" ht="15" hidden="false" customHeight="false" outlineLevel="0" collapsed="false">
      <c r="A31" s="2" t="n">
        <v>28</v>
      </c>
      <c r="B31" s="4" t="n">
        <f aca="false">MAX(7+$F$1*B30,10+$F$1*C30)</f>
        <v>66.5110157798176</v>
      </c>
      <c r="C31" s="4" t="n">
        <f aca="false">MAX(-4+$F$1*B30,2+$F$1*C30)</f>
        <v>55.5110157798176</v>
      </c>
      <c r="D31" s="4" t="n">
        <f aca="false">70-B31</f>
        <v>3.48898422018237</v>
      </c>
    </row>
    <row r="32" customFormat="false" ht="15" hidden="false" customHeight="false" outlineLevel="0" collapsed="false">
      <c r="A32" s="2" t="n">
        <v>29</v>
      </c>
      <c r="B32" s="4" t="n">
        <f aca="false">MAX(7+$F$1*B31,10+$F$1*C31)</f>
        <v>66.8599142018359</v>
      </c>
      <c r="C32" s="4" t="n">
        <f aca="false">MAX(-4+$F$1*B31,2+$F$1*C31)</f>
        <v>55.8599142018359</v>
      </c>
      <c r="D32" s="4" t="n">
        <f aca="false">70-B32</f>
        <v>3.14008579816414</v>
      </c>
    </row>
    <row r="33" customFormat="false" ht="15" hidden="false" customHeight="false" outlineLevel="0" collapsed="false">
      <c r="A33" s="2" t="n">
        <v>30</v>
      </c>
      <c r="B33" s="4" t="n">
        <f aca="false">MAX(7+$F$1*B32,10+$F$1*C32)</f>
        <v>67.1739227816523</v>
      </c>
      <c r="C33" s="4" t="n">
        <f aca="false">MAX(-4+$F$1*B32,2+$F$1*C32)</f>
        <v>56.1739227816523</v>
      </c>
      <c r="D33" s="4" t="n">
        <f aca="false">70-B33</f>
        <v>2.82607721834772</v>
      </c>
    </row>
    <row r="34" customFormat="false" ht="15" hidden="false" customHeight="false" outlineLevel="0" collapsed="false">
      <c r="A34" s="2" t="n">
        <v>31</v>
      </c>
      <c r="B34" s="4" t="n">
        <f aca="false">MAX(7+$F$1*B33,10+$F$1*C33)</f>
        <v>67.456530503487</v>
      </c>
      <c r="C34" s="4" t="n">
        <f aca="false">MAX(-4+$F$1*B33,2+$F$1*C33)</f>
        <v>56.4565305034871</v>
      </c>
      <c r="D34" s="4" t="n">
        <f aca="false">70-B34</f>
        <v>2.54346949651296</v>
      </c>
    </row>
    <row r="35" customFormat="false" ht="15" hidden="false" customHeight="false" outlineLevel="0" collapsed="false">
      <c r="A35" s="2" t="n">
        <v>32</v>
      </c>
      <c r="B35" s="4" t="n">
        <f aca="false">MAX(7+$F$1*B34,10+$F$1*C34)</f>
        <v>67.7108774531384</v>
      </c>
      <c r="C35" s="4" t="n">
        <f aca="false">MAX(-4+$F$1*B34,2+$F$1*C34)</f>
        <v>56.7108774531383</v>
      </c>
      <c r="D35" s="4" t="n">
        <f aca="false">70-B35</f>
        <v>2.28912254686165</v>
      </c>
    </row>
    <row r="36" customFormat="false" ht="15" hidden="false" customHeight="false" outlineLevel="0" collapsed="false">
      <c r="A36" s="2" t="n">
        <v>33</v>
      </c>
      <c r="B36" s="4" t="n">
        <f aca="false">MAX(7+$F$1*B35,10+$F$1*C35)</f>
        <v>67.9397897078245</v>
      </c>
      <c r="C36" s="4" t="n">
        <f aca="false">MAX(-4+$F$1*B35,2+$F$1*C35)</f>
        <v>56.9397897078245</v>
      </c>
      <c r="D36" s="4" t="n">
        <f aca="false">70-B36</f>
        <v>2.06021029217548</v>
      </c>
    </row>
    <row r="37" customFormat="false" ht="15" hidden="false" customHeight="false" outlineLevel="0" collapsed="false">
      <c r="A37" s="2" t="n">
        <v>34</v>
      </c>
      <c r="B37" s="4" t="n">
        <f aca="false">MAX(7+$F$1*B36,10+$F$1*C36)</f>
        <v>68.1458107370421</v>
      </c>
      <c r="C37" s="4" t="n">
        <f aca="false">MAX(-4+$F$1*B36,2+$F$1*C36)</f>
        <v>57.1458107370421</v>
      </c>
      <c r="D37" s="4" t="n">
        <f aca="false">70-B37</f>
        <v>1.85418926295793</v>
      </c>
    </row>
    <row r="38" customFormat="false" ht="15" hidden="false" customHeight="false" outlineLevel="0" collapsed="false">
      <c r="A38" s="2" t="n">
        <v>35</v>
      </c>
      <c r="B38" s="4" t="n">
        <f aca="false">MAX(7+$F$1*B37,10+$F$1*C37)</f>
        <v>68.3312296633379</v>
      </c>
      <c r="C38" s="4" t="n">
        <f aca="false">MAX(-4+$F$1*B37,2+$F$1*C37)</f>
        <v>57.3312296633379</v>
      </c>
      <c r="D38" s="4" t="n">
        <f aca="false">70-B38</f>
        <v>1.66877033666214</v>
      </c>
    </row>
    <row r="39" customFormat="false" ht="15" hidden="false" customHeight="false" outlineLevel="0" collapsed="false">
      <c r="A39" s="2" t="n">
        <v>36</v>
      </c>
      <c r="B39" s="4" t="n">
        <f aca="false">MAX(7+$F$1*B38,10+$F$1*C38)</f>
        <v>68.4981066970041</v>
      </c>
      <c r="C39" s="4" t="n">
        <f aca="false">MAX(-4+$F$1*B38,2+$F$1*C38)</f>
        <v>57.4981066970041</v>
      </c>
      <c r="D39" s="4" t="n">
        <f aca="false">70-B39</f>
        <v>1.50189330299591</v>
      </c>
    </row>
    <row r="40" customFormat="false" ht="15" hidden="false" customHeight="false" outlineLevel="0" collapsed="false">
      <c r="A40" s="2" t="n">
        <v>37</v>
      </c>
      <c r="B40" s="4" t="n">
        <f aca="false">MAX(7+$F$1*B39,10+$F$1*C39)</f>
        <v>68.6482960273037</v>
      </c>
      <c r="C40" s="4" t="n">
        <f aca="false">MAX(-4+$F$1*B39,2+$F$1*C39)</f>
        <v>57.6482960273037</v>
      </c>
      <c r="D40" s="4" t="n">
        <f aca="false">70-B40</f>
        <v>1.35170397269633</v>
      </c>
    </row>
    <row r="41" customFormat="false" ht="15" hidden="false" customHeight="false" outlineLevel="0" collapsed="false">
      <c r="A41" s="2" t="n">
        <v>38</v>
      </c>
      <c r="B41" s="4" t="n">
        <f aca="false">MAX(7+$F$1*B40,10+$F$1*C40)</f>
        <v>68.7834664245733</v>
      </c>
      <c r="C41" s="4" t="n">
        <f aca="false">MAX(-4+$F$1*B40,2+$F$1*C40)</f>
        <v>57.7834664245733</v>
      </c>
      <c r="D41" s="4" t="n">
        <f aca="false">70-B41</f>
        <v>1.21653357542669</v>
      </c>
    </row>
    <row r="42" customFormat="false" ht="15" hidden="false" customHeight="false" outlineLevel="0" collapsed="false">
      <c r="A42" s="2" t="n">
        <v>39</v>
      </c>
      <c r="B42" s="4" t="n">
        <f aca="false">MAX(7+$F$1*B41,10+$F$1*C41)</f>
        <v>68.905119782116</v>
      </c>
      <c r="C42" s="4" t="n">
        <f aca="false">MAX(-4+$F$1*B41,2+$F$1*C41)</f>
        <v>57.905119782116</v>
      </c>
      <c r="D42" s="4" t="n">
        <f aca="false">70-B42</f>
        <v>1.09488021788403</v>
      </c>
    </row>
    <row r="43" customFormat="false" ht="15" hidden="false" customHeight="false" outlineLevel="0" collapsed="false">
      <c r="A43" s="2" t="n">
        <v>40</v>
      </c>
      <c r="B43" s="4" t="n">
        <f aca="false">MAX(7+$F$1*B42,10+$F$1*C42)</f>
        <v>69.0146078039044</v>
      </c>
      <c r="C43" s="4" t="n">
        <f aca="false">MAX(-4+$F$1*B42,2+$F$1*C42)</f>
        <v>58.0146078039044</v>
      </c>
      <c r="D43" s="4" t="n">
        <f aca="false">70-B43</f>
        <v>0.985392196095631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3" t="s">
        <v>29</v>
      </c>
      <c r="B1" s="3" t="s">
        <v>30</v>
      </c>
      <c r="C1" s="3"/>
    </row>
    <row r="2" customFormat="false" ht="15" hidden="false" customHeight="false" outlineLevel="0" collapsed="false">
      <c r="A2" s="2" t="s">
        <v>31</v>
      </c>
      <c r="B2" s="5" t="n">
        <f aca="false">2/(1-ValueIteration!F1)</f>
        <v>20</v>
      </c>
    </row>
    <row r="3" customFormat="false" ht="15" hidden="false" customHeight="false" outlineLevel="0" collapsed="false">
      <c r="A3" s="2" t="s">
        <v>32</v>
      </c>
      <c r="B3" s="5" t="n">
        <f aca="false">10+ValueIteration!F1*B2</f>
        <v>28</v>
      </c>
    </row>
    <row r="4" customFormat="false" ht="15" hidden="false" customHeight="false" outlineLevel="0" collapsed="false">
      <c r="A4" s="2" t="s">
        <v>33</v>
      </c>
      <c r="B4" s="5" t="n">
        <f aca="false">IF(7+ValueIteration!F1*B3&gt;=10+ValueIteration!F1*B2,1,0)</f>
        <v>1</v>
      </c>
    </row>
    <row r="5" customFormat="false" ht="15" hidden="false" customHeight="false" outlineLevel="0" collapsed="false">
      <c r="A5" s="2" t="s">
        <v>34</v>
      </c>
      <c r="B5" s="5" t="n">
        <f aca="false">IF(-4+ValueIteration!F1*B3&gt;=2+ValueIteration!F1*B2,1,0)</f>
        <v>1</v>
      </c>
    </row>
    <row r="6" customFormat="false" ht="15" hidden="false" customHeight="false" outlineLevel="0" collapsed="false">
      <c r="A6" s="2" t="s">
        <v>35</v>
      </c>
      <c r="B6" s="5" t="n">
        <f aca="false">7/(1-ValueIteration!F1)</f>
        <v>70</v>
      </c>
    </row>
    <row r="7" customFormat="false" ht="15" hidden="false" customHeight="false" outlineLevel="0" collapsed="false">
      <c r="A7" s="2" t="s">
        <v>23</v>
      </c>
      <c r="B7" s="5" t="n">
        <f aca="false">-4+ValueIteration!F1*B6</f>
        <v>59</v>
      </c>
    </row>
    <row r="8" customFormat="false" ht="15" hidden="false" customHeight="false" outlineLevel="0" collapsed="false">
      <c r="A8" s="2" t="s">
        <v>36</v>
      </c>
      <c r="B8" s="5" t="n">
        <f aca="false">IF(7+ValueIteration!F1*B6&gt;=10+ValueIteration!F1*B7,1,0)</f>
        <v>1</v>
      </c>
    </row>
    <row r="9" customFormat="false" ht="15" hidden="false" customHeight="false" outlineLevel="0" collapsed="false">
      <c r="A9" s="2" t="s">
        <v>37</v>
      </c>
      <c r="B9" s="5" t="n">
        <f aca="false">IF(-4+ValueIteration!F1*B6&gt;=2+ValueIteration!F1*B7,1,0)</f>
        <v>1</v>
      </c>
    </row>
    <row r="10" customFormat="false" ht="15" hidden="false" customHeight="false" outlineLevel="0" collapsed="false">
      <c r="A10" s="2" t="s">
        <v>38</v>
      </c>
      <c r="B10" s="5" t="n">
        <f aca="false">IF(AND(B8=1,B9=1),2,99)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39</v>
      </c>
      <c r="B1" s="3" t="s">
        <v>40</v>
      </c>
      <c r="C1" s="3" t="s">
        <v>41</v>
      </c>
    </row>
    <row r="2" customFormat="false" ht="15" hidden="false" customHeight="false" outlineLevel="0" collapsed="false">
      <c r="A2" s="2" t="s">
        <v>42</v>
      </c>
      <c r="B2" s="7" t="n">
        <v>39.6863</v>
      </c>
      <c r="C2" s="2" t="s">
        <v>43</v>
      </c>
    </row>
    <row r="3" customFormat="false" ht="15" hidden="false" customHeight="false" outlineLevel="0" collapsed="false">
      <c r="A3" s="2" t="s">
        <v>44</v>
      </c>
      <c r="B3" s="7" t="n">
        <v>1</v>
      </c>
      <c r="C3" s="2" t="s">
        <v>45</v>
      </c>
    </row>
    <row r="4" customFormat="false" ht="15" hidden="false" customHeight="false" outlineLevel="0" collapsed="false">
      <c r="A4" s="2" t="s">
        <v>46</v>
      </c>
      <c r="B4" s="7" t="n">
        <v>1</v>
      </c>
      <c r="C4" s="2" t="s">
        <v>47</v>
      </c>
    </row>
    <row r="5" customFormat="false" ht="15" hidden="false" customHeight="false" outlineLevel="0" collapsed="false">
      <c r="A5" s="2" t="s">
        <v>48</v>
      </c>
      <c r="B5" s="7" t="n">
        <v>1</v>
      </c>
      <c r="C5" s="2" t="s">
        <v>49</v>
      </c>
    </row>
    <row r="6" customFormat="false" ht="15" hidden="false" customHeight="false" outlineLevel="0" collapsed="false">
      <c r="A6" s="2" t="s">
        <v>50</v>
      </c>
      <c r="B6" s="7" t="n">
        <v>0</v>
      </c>
      <c r="C6" s="2" t="s">
        <v>51</v>
      </c>
    </row>
    <row r="7" customFormat="false" ht="15" hidden="false" customHeight="false" outlineLevel="0" collapsed="false">
      <c r="A7" s="2" t="s">
        <v>52</v>
      </c>
      <c r="B7" s="7" t="n">
        <v>42</v>
      </c>
      <c r="C7" s="2" t="s">
        <v>53</v>
      </c>
    </row>
    <row r="8" customFormat="false" ht="15" hidden="false" customHeight="false" outlineLevel="0" collapsed="false">
      <c r="A8" s="2" t="s">
        <v>54</v>
      </c>
      <c r="B8" s="7" t="n">
        <v>70</v>
      </c>
      <c r="C8" s="2" t="s">
        <v>55</v>
      </c>
    </row>
    <row r="9" customFormat="false" ht="15" hidden="false" customHeight="false" outlineLevel="0" collapsed="false">
      <c r="A9" s="2" t="s">
        <v>56</v>
      </c>
      <c r="B9" s="7" t="n">
        <v>59</v>
      </c>
      <c r="C9" s="2" t="s">
        <v>57</v>
      </c>
    </row>
    <row r="10" customFormat="false" ht="15" hidden="false" customHeight="false" outlineLevel="0" collapsed="false">
      <c r="A10" s="2" t="s">
        <v>58</v>
      </c>
      <c r="B10" s="7" t="n">
        <v>0.9</v>
      </c>
      <c r="C10" s="2" t="s">
        <v>59</v>
      </c>
    </row>
    <row r="11" customFormat="false" ht="15" hidden="false" customHeight="false" outlineLevel="0" collapsed="false">
      <c r="A11" s="2" t="s">
        <v>60</v>
      </c>
      <c r="B11" s="7" t="n">
        <v>128</v>
      </c>
      <c r="C11" s="2" t="s">
        <v>61</v>
      </c>
    </row>
    <row r="12" customFormat="false" ht="15" hidden="false" customHeight="false" outlineLevel="0" collapsed="false">
      <c r="A12" s="2" t="s">
        <v>62</v>
      </c>
      <c r="B12" s="7" t="n">
        <v>2</v>
      </c>
      <c r="C12" s="2" t="s">
        <v>63</v>
      </c>
    </row>
    <row r="13" customFormat="false" ht="15" hidden="false" customHeight="false" outlineLevel="0" collapsed="false">
      <c r="A13" s="2" t="s">
        <v>64</v>
      </c>
      <c r="B13" s="7" t="n">
        <v>28</v>
      </c>
      <c r="C13" s="2" t="s">
        <v>65</v>
      </c>
    </row>
    <row r="14" customFormat="false" ht="15" hidden="false" customHeight="false" outlineLevel="0" collapsed="false">
      <c r="A14" s="2" t="s">
        <v>66</v>
      </c>
      <c r="B14" s="7" t="n">
        <v>20</v>
      </c>
      <c r="C14" s="2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39</v>
      </c>
      <c r="B1" s="3" t="s">
        <v>68</v>
      </c>
      <c r="C1" s="3" t="s">
        <v>40</v>
      </c>
      <c r="D1" s="3" t="s">
        <v>69</v>
      </c>
      <c r="E1" s="3" t="s">
        <v>70</v>
      </c>
    </row>
    <row r="2" customFormat="false" ht="15" hidden="false" customHeight="false" outlineLevel="0" collapsed="false">
      <c r="A2" s="2" t="s">
        <v>42</v>
      </c>
      <c r="B2" s="4" t="n">
        <f aca="false">BackwardInduction!K3</f>
        <v>39.6862696659689</v>
      </c>
      <c r="C2" s="4" t="n">
        <f aca="false">Reference_Values!B2</f>
        <v>39.6863</v>
      </c>
      <c r="D2" s="2" t="n">
        <f aca="false">ABS(B2-C2)</f>
        <v>3.03340311447187E-005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44</v>
      </c>
      <c r="B3" s="4" t="n">
        <f aca="false">BackwardInduction!K4</f>
        <v>1</v>
      </c>
      <c r="C3" s="4" t="n">
        <f aca="false">Reference_Values!B3</f>
        <v>1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46</v>
      </c>
      <c r="B4" s="4" t="n">
        <f aca="false">BackwardInduction!K5</f>
        <v>1</v>
      </c>
      <c r="C4" s="4" t="n">
        <f aca="false">Reference_Values!B4</f>
        <v>1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48</v>
      </c>
      <c r="B5" s="4" t="n">
        <f aca="false">BackwardInduction!K6</f>
        <v>1</v>
      </c>
      <c r="C5" s="4" t="n">
        <f aca="false">Reference_Values!B5</f>
        <v>1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50</v>
      </c>
      <c r="B6" s="4" t="n">
        <f aca="false">BackwardInduction!K7</f>
        <v>0</v>
      </c>
      <c r="C6" s="4" t="n">
        <f aca="false">Reference_Values!B6</f>
        <v>0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52</v>
      </c>
      <c r="B7" s="4" t="n">
        <f aca="false">BackwardInduction!K8</f>
        <v>42</v>
      </c>
      <c r="C7" s="4" t="n">
        <f aca="false">Reference_Values!B7</f>
        <v>42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54</v>
      </c>
      <c r="B8" s="4" t="n">
        <f aca="false">ValueIteration!F3</f>
        <v>70</v>
      </c>
      <c r="C8" s="4" t="n">
        <f aca="false">Reference_Values!B8</f>
        <v>70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56</v>
      </c>
      <c r="B9" s="4" t="n">
        <f aca="false">ValueIteration!F4</f>
        <v>59</v>
      </c>
      <c r="C9" s="4" t="n">
        <f aca="false">Reference_Values!B9</f>
        <v>59</v>
      </c>
      <c r="D9" s="2" t="n">
        <f aca="false">ABS(B9-C9)</f>
        <v>0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58</v>
      </c>
      <c r="B10" s="4" t="n">
        <f aca="false">ValueIteration!F5</f>
        <v>0.900000000000003</v>
      </c>
      <c r="C10" s="4" t="n">
        <f aca="false">Reference_Values!B10</f>
        <v>0.9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60</v>
      </c>
      <c r="B11" s="4" t="n">
        <f aca="false">ValueIteration!F6</f>
        <v>128</v>
      </c>
      <c r="C11" s="4" t="n">
        <f aca="false">Reference_Values!B11</f>
        <v>128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62</v>
      </c>
      <c r="B12" s="4" t="n">
        <f aca="false">PolicyIteration!B10</f>
        <v>2</v>
      </c>
      <c r="C12" s="4" t="n">
        <f aca="false">Reference_Values!B12</f>
        <v>2</v>
      </c>
      <c r="D12" s="2" t="n">
        <f aca="false">ABS(B12-C12)</f>
        <v>0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64</v>
      </c>
      <c r="B13" s="4" t="n">
        <f aca="false">PolicyIteration!B3</f>
        <v>28</v>
      </c>
      <c r="C13" s="4" t="n">
        <f aca="false">Reference_Values!B13</f>
        <v>28</v>
      </c>
      <c r="D13" s="2" t="n">
        <f aca="false">ABS(B13-C13)</f>
        <v>0</v>
      </c>
      <c r="E13" s="1" t="str">
        <f aca="false">IF(D13&lt;0.0005,"PASS","FAIL")</f>
        <v>PASS</v>
      </c>
    </row>
    <row r="14" customFormat="false" ht="15" hidden="false" customHeight="false" outlineLevel="0" collapsed="false">
      <c r="A14" s="2" t="s">
        <v>66</v>
      </c>
      <c r="B14" s="4" t="n">
        <f aca="false">PolicyIteration!B2</f>
        <v>20</v>
      </c>
      <c r="C14" s="4" t="n">
        <f aca="false">Reference_Values!B14</f>
        <v>20</v>
      </c>
      <c r="D14" s="2" t="n">
        <f aca="false">ABS(B14-C14)</f>
        <v>0</v>
      </c>
      <c r="E14" s="1" t="str">
        <f aca="false">IF(D14&lt;0.0005,"PASS","FAIL")</f>
        <v>PASS</v>
      </c>
    </row>
    <row r="16" customFormat="false" ht="15" hidden="false" customHeight="false" outlineLevel="0" collapsed="false">
      <c r="A16" s="2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2026-07-14T00:15:16Z</dcterms:created>
  <dc:creator>openpyxl</dc:creator>
  <dc:description/>
  <dc:language>en-US</dc:language>
  <cp:lastModifiedBy/>
  <dcterms:modified xsi:type="dcterms:W3CDTF">2026-07-14T00:15:16Z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