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tationaryHJB" sheetId="2" state="visible" r:id="rId4"/>
    <sheet name="ClosedLoop" sheetId="3" state="visible" r:id="rId5"/>
    <sheet name="Riccati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<sst xmlns="http://schemas.openxmlformats.org/spreadsheetml/2006/main" count="79" uniqueCount="62">
  <si>
    <t xml:space="preserve">DCT Laboratory — Vol II, Ch 8: Hamilton-Jacobi-Bellman Enterprise Framework</t>
  </si>
  <si>
    <t xml:space="preserve">Seed 26208 · Companion to DCT_V2_Ch08_Lab.ipynb and AXIOM-08 (Vol. II).</t>
  </si>
  <si>
    <t xml:space="preserve">The stationary HJB verified by a residual formula that computes to zero; the feedback</t>
  </si>
  <si>
    <t xml:space="preserve">closed loop as a 100-step Euler column against the exact exponential; the Riccati equation</t>
  </si>
  <si>
    <t xml:space="preserve">as an 80-step backward-Euler column against p(t)=2/(1+2(4-t)). Pale-gold cells are inputs.</t>
  </si>
  <si>
    <t xml:space="preserve">Quantity</t>
  </si>
  <si>
    <t xml:space="preserve">Value</t>
  </si>
  <si>
    <t xml:space="preserve">rho</t>
  </si>
  <si>
    <t xml:space="preserve">r</t>
  </si>
  <si>
    <t xml:space="preserve">A = (LN(rho)+r/rho-1)/rho</t>
  </si>
  <si>
    <t xml:space="preserve">V(10) = A + LN(10)/rho</t>
  </si>
  <si>
    <t xml:space="preserve">c*(10) = rho*10</t>
  </si>
  <si>
    <t xml:space="preserve">residual(10) = rho*V - (LN(rho*10)+(1/(rho*10))*(r*10-rho*10))</t>
  </si>
  <si>
    <t xml:space="preserve">V(25)</t>
  </si>
  <si>
    <t xml:space="preserve">residual(25)</t>
  </si>
  <si>
    <t xml:space="preserve">h</t>
  </si>
  <si>
    <t xml:space="preserve">step</t>
  </si>
  <si>
    <t xml:space="preserve">t</t>
  </si>
  <si>
    <t xml:space="preserve">x Euler</t>
  </si>
  <si>
    <t xml:space="preserve">x(10) exact = 10*EXP(-0.05*10)</t>
  </si>
  <si>
    <t xml:space="preserve">x(10) Euler</t>
  </si>
  <si>
    <t xml:space="preserve">gap</t>
  </si>
  <si>
    <t xml:space="preserve">q</t>
  </si>
  <si>
    <t xml:space="preserve">p Euler</t>
  </si>
  <si>
    <t xml:space="preserve">p exact</t>
  </si>
  <si>
    <t xml:space="preserve">|err|</t>
  </si>
  <si>
    <t xml:space="preserve">p(0) exact</t>
  </si>
  <si>
    <t xml:space="preserve">p(0) Euler</t>
  </si>
  <si>
    <t xml:space="preserve">max |error|</t>
  </si>
  <si>
    <t xml:space="preserve">V_LQ(x=3,t=0) = p0*9/2</t>
  </si>
  <si>
    <t xml:space="preserve">x(4) closed loop from x0=3</t>
  </si>
  <si>
    <t xml:space="preserve">Checkpoint</t>
  </si>
  <si>
    <t xml:space="preserve">Engine value</t>
  </si>
  <si>
    <t xml:space="preserve">Meaning</t>
  </si>
  <si>
    <t xml:space="preserve">c_star_x10</t>
  </si>
  <si>
    <t xml:space="preserve">The feedback law at x=10</t>
  </si>
  <si>
    <t xml:space="preserve">V_x10</t>
  </si>
  <si>
    <t xml:space="preserve">Exactly -5 (x = 1/rho makes the logs cancel)</t>
  </si>
  <si>
    <t xml:space="preserve">hjb_residual_x10</t>
  </si>
  <si>
    <t xml:space="preserve">Verification: identically zero</t>
  </si>
  <si>
    <t xml:space="preserve">hjb_residual_x25</t>
  </si>
  <si>
    <t xml:space="preserve">And zero again</t>
  </si>
  <si>
    <t xml:space="preserve">x_T_exact</t>
  </si>
  <si>
    <t xml:space="preserve">10*e^(-0.5)</t>
  </si>
  <si>
    <t xml:space="preserve">x_T_euler</t>
  </si>
  <si>
    <t xml:space="preserve">100 Euler steps</t>
  </si>
  <si>
    <t xml:space="preserve">euler_gap</t>
  </si>
  <si>
    <t xml:space="preserve">Pure discretization</t>
  </si>
  <si>
    <t xml:space="preserve">p0_exact</t>
  </si>
  <si>
    <t xml:space="preserve">2/9</t>
  </si>
  <si>
    <t xml:space="preserve">p0_euler</t>
  </si>
  <si>
    <t xml:space="preserve">Backward Euler lands here</t>
  </si>
  <si>
    <t xml:space="preserve">riccati_maxerr</t>
  </si>
  <si>
    <t xml:space="preserve">Worst where p-dot is steep</t>
  </si>
  <si>
    <t xml:space="preserve">V_LQ_x3</t>
  </si>
  <si>
    <t xml:space="preserve">p0*x^2/2 at x=3</t>
  </si>
  <si>
    <t xml:space="preserve">xT_LQ_x3</t>
  </si>
  <si>
    <t xml:space="preserve">x0/(1+qT)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</si>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</sst>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</row>
    <row r="2" customFormat="false" ht="15" hidden="false" customHeight="false" outlineLevel="0" collapsed="false">
      <c r="A2" s="2" t="s">
        <v>7</v>
      </c>
      <c r="B2" s="4" t="n">
        <v>0.1</v>
      </c>
    </row>
    <row r="3" customFormat="false" ht="15" hidden="false" customHeight="false" outlineLevel="0" collapsed="false">
      <c r="A3" s="2" t="s">
        <v>8</v>
      </c>
      <c r="B3" s="4" t="n">
        <v>0.05</v>
      </c>
    </row>
    <row r="4" customFormat="false" ht="15" hidden="false" customHeight="false" outlineLevel="0" collapsed="false">
      <c r="A4" s="2" t="s">
        <v>9</v>
      </c>
      <c r="B4" s="5" t="n">
        <f aca="false">(LN(B2)+B3/B2-1)/B2</f>
        <v>-28.0258509299405</v>
      </c>
    </row>
    <row r="5" customFormat="false" ht="15" hidden="false" customHeight="false" outlineLevel="0" collapsed="false">
      <c r="A5" s="2" t="s">
        <v>10</v>
      </c>
      <c r="B5" s="5" t="n">
        <f aca="false">B4+LN(10)/B2</f>
        <v>-5</v>
      </c>
    </row>
    <row r="6" customFormat="false" ht="15" hidden="false" customHeight="false" outlineLevel="0" collapsed="false">
      <c r="A6" s="2" t="s">
        <v>11</v>
      </c>
      <c r="B6" s="5" t="n">
        <f aca="false">B2*10</f>
        <v>1</v>
      </c>
    </row>
    <row r="7" customFormat="false" ht="15" hidden="false" customHeight="false" outlineLevel="0" collapsed="false">
      <c r="A7" s="2" t="s">
        <v>12</v>
      </c>
      <c r="B7" s="5" t="n">
        <f aca="false">B2*B5-(LN(B2*10)+(1/(B2*10))*(B3*10-B2*10))</f>
        <v>0</v>
      </c>
    </row>
    <row r="8" customFormat="false" ht="15" hidden="false" customHeight="false" outlineLevel="0" collapsed="false">
      <c r="A8" s="2" t="s">
        <v>13</v>
      </c>
      <c r="B8" s="5" t="n">
        <f aca="false">B4+LN(25)/B2</f>
        <v>4.16290731874155</v>
      </c>
    </row>
    <row r="9" customFormat="false" ht="15" hidden="false" customHeight="false" outlineLevel="0" collapsed="false">
      <c r="A9" s="2" t="s">
        <v>14</v>
      </c>
      <c r="B9" s="5" t="n">
        <f aca="false">B2*B8-(LN(B2*25)+(1/(B2*25))*(B3*25-B2*25))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4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5" hidden="false" customHeight="false" outlineLevel="0" collapsed="false">
      <c r="D1" s="2" t="s">
        <v>15</v>
      </c>
      <c r="E1" s="6" t="n">
        <v>0.1</v>
      </c>
    </row>
    <row r="2" customFormat="false" ht="15" hidden="false" customHeight="false" outlineLevel="0" collapsed="false">
      <c r="A2" s="3" t="s">
        <v>16</v>
      </c>
      <c r="B2" s="3" t="s">
        <v>17</v>
      </c>
      <c r="C2" s="3" t="s">
        <v>18</v>
      </c>
      <c r="D2" s="3"/>
      <c r="E2" s="3"/>
    </row>
    <row r="3" customFormat="false" ht="15" hidden="false" customHeight="false" outlineLevel="0" collapsed="false">
      <c r="A3" s="2" t="n">
        <v>0</v>
      </c>
      <c r="B3" s="7" t="n">
        <v>0</v>
      </c>
      <c r="C3" s="7" t="n">
        <v>10</v>
      </c>
      <c r="D3" s="2" t="s">
        <v>19</v>
      </c>
      <c r="E3" s="5" t="n">
        <f aca="false">10*EXP((StationaryHJB!B3-StationaryHJB!B2)*10)</f>
        <v>6.06530659712633</v>
      </c>
    </row>
    <row r="4" customFormat="false" ht="15" hidden="false" customHeight="false" outlineLevel="0" collapsed="false">
      <c r="A4" s="2" t="n">
        <v>1</v>
      </c>
      <c r="B4" s="7" t="n">
        <f aca="false">B3+$E$1</f>
        <v>0.1</v>
      </c>
      <c r="C4" s="7" t="n">
        <f aca="false">C3+$E$1*(StationaryHJB!$B$3-StationaryHJB!$B$2)*C3</f>
        <v>9.95</v>
      </c>
      <c r="D4" s="2" t="s">
        <v>20</v>
      </c>
      <c r="E4" s="5" t="n">
        <f aca="false">C103</f>
        <v>6.05770436490728</v>
      </c>
    </row>
    <row r="5" customFormat="false" ht="15" hidden="false" customHeight="false" outlineLevel="0" collapsed="false">
      <c r="A5" s="2" t="n">
        <v>2</v>
      </c>
      <c r="B5" s="7" t="n">
        <f aca="false">B4+$E$1</f>
        <v>0.2</v>
      </c>
      <c r="C5" s="7" t="n">
        <f aca="false">C4+$E$1*(StationaryHJB!$B$3-StationaryHJB!$B$2)*C4</f>
        <v>9.90025</v>
      </c>
      <c r="D5" s="2" t="s">
        <v>21</v>
      </c>
      <c r="E5" s="5" t="n">
        <f aca="false">ABS(E3-E4)</f>
        <v>0.00760223221905498</v>
      </c>
    </row>
    <row r="6" customFormat="false" ht="15" hidden="false" customHeight="false" outlineLevel="0" collapsed="false">
      <c r="A6" s="2" t="n">
        <v>3</v>
      </c>
      <c r="B6" s="7" t="n">
        <f aca="false">B5+$E$1</f>
        <v>0.3</v>
      </c>
      <c r="C6" s="7" t="n">
        <f aca="false">C5+$E$1*(StationaryHJB!$B$3-StationaryHJB!$B$2)*C5</f>
        <v>9.85074875</v>
      </c>
    </row>
    <row r="7" customFormat="false" ht="15" hidden="false" customHeight="false" outlineLevel="0" collapsed="false">
      <c r="A7" s="2" t="n">
        <v>4</v>
      </c>
      <c r="B7" s="7" t="n">
        <f aca="false">B6+$E$1</f>
        <v>0.4</v>
      </c>
      <c r="C7" s="7" t="n">
        <f aca="false">C6+$E$1*(StationaryHJB!$B$3-StationaryHJB!$B$2)*C6</f>
        <v>9.80149500625</v>
      </c>
    </row>
    <row r="8" customFormat="false" ht="15" hidden="false" customHeight="false" outlineLevel="0" collapsed="false">
      <c r="A8" s="2" t="n">
        <v>5</v>
      </c>
      <c r="B8" s="7" t="n">
        <f aca="false">B7+$E$1</f>
        <v>0.5</v>
      </c>
      <c r="C8" s="7" t="n">
        <f aca="false">C7+$E$1*(StationaryHJB!$B$3-StationaryHJB!$B$2)*C7</f>
        <v>9.75248753121875</v>
      </c>
    </row>
    <row r="9" customFormat="false" ht="15" hidden="false" customHeight="false" outlineLevel="0" collapsed="false">
      <c r="A9" s="2" t="n">
        <v>6</v>
      </c>
      <c r="B9" s="7" t="n">
        <f aca="false">B8+$E$1</f>
        <v>0.6</v>
      </c>
      <c r="C9" s="7" t="n">
        <f aca="false">C8+$E$1*(StationaryHJB!$B$3-StationaryHJB!$B$2)*C8</f>
        <v>9.70372509356266</v>
      </c>
    </row>
    <row r="10" customFormat="false" ht="15" hidden="false" customHeight="false" outlineLevel="0" collapsed="false">
      <c r="A10" s="2" t="n">
        <v>7</v>
      </c>
      <c r="B10" s="7" t="n">
        <f aca="false">B9+$E$1</f>
        <v>0.7</v>
      </c>
      <c r="C10" s="7" t="n">
        <f aca="false">C9+$E$1*(StationaryHJB!$B$3-StationaryHJB!$B$2)*C9</f>
        <v>9.65520646809484</v>
      </c>
    </row>
    <row r="11" customFormat="false" ht="15" hidden="false" customHeight="false" outlineLevel="0" collapsed="false">
      <c r="A11" s="2" t="n">
        <v>8</v>
      </c>
      <c r="B11" s="7" t="n">
        <f aca="false">B10+$E$1</f>
        <v>0.8</v>
      </c>
      <c r="C11" s="7" t="n">
        <f aca="false">C10+$E$1*(StationaryHJB!$B$3-StationaryHJB!$B$2)*C10</f>
        <v>9.60693043575437</v>
      </c>
    </row>
    <row r="12" customFormat="false" ht="15" hidden="false" customHeight="false" outlineLevel="0" collapsed="false">
      <c r="A12" s="2" t="n">
        <v>9</v>
      </c>
      <c r="B12" s="7" t="n">
        <f aca="false">B11+$E$1</f>
        <v>0.9</v>
      </c>
      <c r="C12" s="7" t="n">
        <f aca="false">C11+$E$1*(StationaryHJB!$B$3-StationaryHJB!$B$2)*C11</f>
        <v>9.55889578357559</v>
      </c>
    </row>
    <row r="13" customFormat="false" ht="15" hidden="false" customHeight="false" outlineLevel="0" collapsed="false">
      <c r="A13" s="2" t="n">
        <v>10</v>
      </c>
      <c r="B13" s="7" t="n">
        <f aca="false">B12+$E$1</f>
        <v>1</v>
      </c>
      <c r="C13" s="7" t="n">
        <f aca="false">C12+$E$1*(StationaryHJB!$B$3-StationaryHJB!$B$2)*C12</f>
        <v>9.51110130465772</v>
      </c>
    </row>
    <row r="14" customFormat="false" ht="15" hidden="false" customHeight="false" outlineLevel="0" collapsed="false">
      <c r="A14" s="2" t="n">
        <v>11</v>
      </c>
      <c r="B14" s="7" t="n">
        <f aca="false">B13+$E$1</f>
        <v>1.1</v>
      </c>
      <c r="C14" s="7" t="n">
        <f aca="false">C13+$E$1*(StationaryHJB!$B$3-StationaryHJB!$B$2)*C13</f>
        <v>9.46354579813443</v>
      </c>
    </row>
    <row r="15" customFormat="false" ht="15" hidden="false" customHeight="false" outlineLevel="0" collapsed="false">
      <c r="A15" s="2" t="n">
        <v>12</v>
      </c>
      <c r="B15" s="7" t="n">
        <f aca="false">B14+$E$1</f>
        <v>1.2</v>
      </c>
      <c r="C15" s="7" t="n">
        <f aca="false">C14+$E$1*(StationaryHJB!$B$3-StationaryHJB!$B$2)*C14</f>
        <v>9.41622806914376</v>
      </c>
    </row>
    <row r="16" customFormat="false" ht="15" hidden="false" customHeight="false" outlineLevel="0" collapsed="false">
      <c r="A16" s="2" t="n">
        <v>13</v>
      </c>
      <c r="B16" s="7" t="n">
        <f aca="false">B15+$E$1</f>
        <v>1.3</v>
      </c>
      <c r="C16" s="7" t="n">
        <f aca="false">C15+$E$1*(StationaryHJB!$B$3-StationaryHJB!$B$2)*C15</f>
        <v>9.36914692879804</v>
      </c>
    </row>
    <row r="17" customFormat="false" ht="15" hidden="false" customHeight="false" outlineLevel="0" collapsed="false">
      <c r="A17" s="2" t="n">
        <v>14</v>
      </c>
      <c r="B17" s="7" t="n">
        <f aca="false">B16+$E$1</f>
        <v>1.4</v>
      </c>
      <c r="C17" s="7" t="n">
        <f aca="false">C16+$E$1*(StationaryHJB!$B$3-StationaryHJB!$B$2)*C16</f>
        <v>9.32230119415405</v>
      </c>
    </row>
    <row r="18" customFormat="false" ht="15" hidden="false" customHeight="false" outlineLevel="0" collapsed="false">
      <c r="A18" s="2" t="n">
        <v>15</v>
      </c>
      <c r="B18" s="7" t="n">
        <f aca="false">B17+$E$1</f>
        <v>1.5</v>
      </c>
      <c r="C18" s="7" t="n">
        <f aca="false">C17+$E$1*(StationaryHJB!$B$3-StationaryHJB!$B$2)*C17</f>
        <v>9.27568968818328</v>
      </c>
    </row>
    <row r="19" customFormat="false" ht="15" hidden="false" customHeight="false" outlineLevel="0" collapsed="false">
      <c r="A19" s="2" t="n">
        <v>16</v>
      </c>
      <c r="B19" s="7" t="n">
        <f aca="false">B18+$E$1</f>
        <v>1.6</v>
      </c>
      <c r="C19" s="7" t="n">
        <f aca="false">C18+$E$1*(StationaryHJB!$B$3-StationaryHJB!$B$2)*C18</f>
        <v>9.22931123974236</v>
      </c>
    </row>
    <row r="20" customFormat="false" ht="15" hidden="false" customHeight="false" outlineLevel="0" collapsed="false">
      <c r="A20" s="2" t="n">
        <v>17</v>
      </c>
      <c r="B20" s="7" t="n">
        <f aca="false">B19+$E$1</f>
        <v>1.7</v>
      </c>
      <c r="C20" s="7" t="n">
        <f aca="false">C19+$E$1*(StationaryHJB!$B$3-StationaryHJB!$B$2)*C19</f>
        <v>9.18316468354365</v>
      </c>
    </row>
    <row r="21" customFormat="false" ht="15" hidden="false" customHeight="false" outlineLevel="0" collapsed="false">
      <c r="A21" s="2" t="n">
        <v>18</v>
      </c>
      <c r="B21" s="7" t="n">
        <f aca="false">B20+$E$1</f>
        <v>1.8</v>
      </c>
      <c r="C21" s="7" t="n">
        <f aca="false">C20+$E$1*(StationaryHJB!$B$3-StationaryHJB!$B$2)*C20</f>
        <v>9.13724886012593</v>
      </c>
    </row>
    <row r="22" customFormat="false" ht="15" hidden="false" customHeight="false" outlineLevel="0" collapsed="false">
      <c r="A22" s="2" t="n">
        <v>19</v>
      </c>
      <c r="B22" s="7" t="n">
        <f aca="false">B21+$E$1</f>
        <v>1.9</v>
      </c>
      <c r="C22" s="7" t="n">
        <f aca="false">C21+$E$1*(StationaryHJB!$B$3-StationaryHJB!$B$2)*C21</f>
        <v>9.0915626158253</v>
      </c>
    </row>
    <row r="23" customFormat="false" ht="15" hidden="false" customHeight="false" outlineLevel="0" collapsed="false">
      <c r="A23" s="2" t="n">
        <v>20</v>
      </c>
      <c r="B23" s="7" t="n">
        <f aca="false">B22+$E$1</f>
        <v>2</v>
      </c>
      <c r="C23" s="7" t="n">
        <f aca="false">C22+$E$1*(StationaryHJB!$B$3-StationaryHJB!$B$2)*C22</f>
        <v>9.04610480274617</v>
      </c>
    </row>
    <row r="24" customFormat="false" ht="15" hidden="false" customHeight="false" outlineLevel="0" collapsed="false">
      <c r="A24" s="2" t="n">
        <v>21</v>
      </c>
      <c r="B24" s="7" t="n">
        <f aca="false">B23+$E$1</f>
        <v>2.1</v>
      </c>
      <c r="C24" s="7" t="n">
        <f aca="false">C23+$E$1*(StationaryHJB!$B$3-StationaryHJB!$B$2)*C23</f>
        <v>9.00087427873244</v>
      </c>
    </row>
    <row r="25" customFormat="false" ht="15" hidden="false" customHeight="false" outlineLevel="0" collapsed="false">
      <c r="A25" s="2" t="n">
        <v>22</v>
      </c>
      <c r="B25" s="7" t="n">
        <f aca="false">B24+$E$1</f>
        <v>2.2</v>
      </c>
      <c r="C25" s="7" t="n">
        <f aca="false">C24+$E$1*(StationaryHJB!$B$3-StationaryHJB!$B$2)*C24</f>
        <v>8.95586990733878</v>
      </c>
    </row>
    <row r="26" customFormat="false" ht="15" hidden="false" customHeight="false" outlineLevel="0" collapsed="false">
      <c r="A26" s="2" t="n">
        <v>23</v>
      </c>
      <c r="B26" s="7" t="n">
        <f aca="false">B25+$E$1</f>
        <v>2.3</v>
      </c>
      <c r="C26" s="7" t="n">
        <f aca="false">C25+$E$1*(StationaryHJB!$B$3-StationaryHJB!$B$2)*C25</f>
        <v>8.91109055780209</v>
      </c>
    </row>
    <row r="27" customFormat="false" ht="15" hidden="false" customHeight="false" outlineLevel="0" collapsed="false">
      <c r="A27" s="2" t="n">
        <v>24</v>
      </c>
      <c r="B27" s="7" t="n">
        <f aca="false">B26+$E$1</f>
        <v>2.4</v>
      </c>
      <c r="C27" s="7" t="n">
        <f aca="false">C26+$E$1*(StationaryHJB!$B$3-StationaryHJB!$B$2)*C26</f>
        <v>8.86653510501308</v>
      </c>
    </row>
    <row r="28" customFormat="false" ht="15" hidden="false" customHeight="false" outlineLevel="0" collapsed="false">
      <c r="A28" s="2" t="n">
        <v>25</v>
      </c>
      <c r="B28" s="7" t="n">
        <f aca="false">B27+$E$1</f>
        <v>2.5</v>
      </c>
      <c r="C28" s="7" t="n">
        <f aca="false">C27+$E$1*(StationaryHJB!$B$3-StationaryHJB!$B$2)*C27</f>
        <v>8.82220242948801</v>
      </c>
    </row>
    <row r="29" customFormat="false" ht="15" hidden="false" customHeight="false" outlineLevel="0" collapsed="false">
      <c r="A29" s="2" t="n">
        <v>26</v>
      </c>
      <c r="B29" s="7" t="n">
        <f aca="false">B28+$E$1</f>
        <v>2.6</v>
      </c>
      <c r="C29" s="7" t="n">
        <f aca="false">C28+$E$1*(StationaryHJB!$B$3-StationaryHJB!$B$2)*C28</f>
        <v>8.77809141734057</v>
      </c>
    </row>
    <row r="30" customFormat="false" ht="15" hidden="false" customHeight="false" outlineLevel="0" collapsed="false">
      <c r="A30" s="2" t="n">
        <v>27</v>
      </c>
      <c r="B30" s="7" t="n">
        <f aca="false">B29+$E$1</f>
        <v>2.7</v>
      </c>
      <c r="C30" s="7" t="n">
        <f aca="false">C29+$E$1*(StationaryHJB!$B$3-StationaryHJB!$B$2)*C29</f>
        <v>8.73420096025387</v>
      </c>
    </row>
    <row r="31" customFormat="false" ht="15" hidden="false" customHeight="false" outlineLevel="0" collapsed="false">
      <c r="A31" s="2" t="n">
        <v>28</v>
      </c>
      <c r="B31" s="7" t="n">
        <f aca="false">B30+$E$1</f>
        <v>2.8</v>
      </c>
      <c r="C31" s="7" t="n">
        <f aca="false">C30+$E$1*(StationaryHJB!$B$3-StationaryHJB!$B$2)*C30</f>
        <v>8.6905299554526</v>
      </c>
    </row>
    <row r="32" customFormat="false" ht="15" hidden="false" customHeight="false" outlineLevel="0" collapsed="false">
      <c r="A32" s="2" t="n">
        <v>29</v>
      </c>
      <c r="B32" s="7" t="n">
        <f aca="false">B31+$E$1</f>
        <v>2.9</v>
      </c>
      <c r="C32" s="7" t="n">
        <f aca="false">C31+$E$1*(StationaryHJB!$B$3-StationaryHJB!$B$2)*C31</f>
        <v>8.64707730567534</v>
      </c>
    </row>
    <row r="33" customFormat="false" ht="15" hidden="false" customHeight="false" outlineLevel="0" collapsed="false">
      <c r="A33" s="2" t="n">
        <v>30</v>
      </c>
      <c r="B33" s="7" t="n">
        <f aca="false">B32+$E$1</f>
        <v>3</v>
      </c>
      <c r="C33" s="7" t="n">
        <f aca="false">C32+$E$1*(StationaryHJB!$B$3-StationaryHJB!$B$2)*C32</f>
        <v>8.60384191914696</v>
      </c>
    </row>
    <row r="34" customFormat="false" ht="15" hidden="false" customHeight="false" outlineLevel="0" collapsed="false">
      <c r="A34" s="2" t="n">
        <v>31</v>
      </c>
      <c r="B34" s="7" t="n">
        <f aca="false">B33+$E$1</f>
        <v>3.1</v>
      </c>
      <c r="C34" s="7" t="n">
        <f aca="false">C33+$E$1*(StationaryHJB!$B$3-StationaryHJB!$B$2)*C33</f>
        <v>8.56082270955123</v>
      </c>
    </row>
    <row r="35" customFormat="false" ht="15" hidden="false" customHeight="false" outlineLevel="0" collapsed="false">
      <c r="A35" s="2" t="n">
        <v>32</v>
      </c>
      <c r="B35" s="7" t="n">
        <f aca="false">B34+$E$1</f>
        <v>3.2</v>
      </c>
      <c r="C35" s="7" t="n">
        <f aca="false">C34+$E$1*(StationaryHJB!$B$3-StationaryHJB!$B$2)*C34</f>
        <v>8.51801859600347</v>
      </c>
    </row>
    <row r="36" customFormat="false" ht="15" hidden="false" customHeight="false" outlineLevel="0" collapsed="false">
      <c r="A36" s="2" t="n">
        <v>33</v>
      </c>
      <c r="B36" s="7" t="n">
        <f aca="false">B35+$E$1</f>
        <v>3.3</v>
      </c>
      <c r="C36" s="7" t="n">
        <f aca="false">C35+$E$1*(StationaryHJB!$B$3-StationaryHJB!$B$2)*C35</f>
        <v>8.47542850302345</v>
      </c>
    </row>
    <row r="37" customFormat="false" ht="15" hidden="false" customHeight="false" outlineLevel="0" collapsed="false">
      <c r="A37" s="2" t="n">
        <v>34</v>
      </c>
      <c r="B37" s="7" t="n">
        <f aca="false">B36+$E$1</f>
        <v>3.4</v>
      </c>
      <c r="C37" s="7" t="n">
        <f aca="false">C36+$E$1*(StationaryHJB!$B$3-StationaryHJB!$B$2)*C36</f>
        <v>8.43305136050833</v>
      </c>
    </row>
    <row r="38" customFormat="false" ht="15" hidden="false" customHeight="false" outlineLevel="0" collapsed="false">
      <c r="A38" s="2" t="n">
        <v>35</v>
      </c>
      <c r="B38" s="7" t="n">
        <f aca="false">B37+$E$1</f>
        <v>3.5</v>
      </c>
      <c r="C38" s="7" t="n">
        <f aca="false">C37+$E$1*(StationaryHJB!$B$3-StationaryHJB!$B$2)*C37</f>
        <v>8.39088610370579</v>
      </c>
    </row>
    <row r="39" customFormat="false" ht="15" hidden="false" customHeight="false" outlineLevel="0" collapsed="false">
      <c r="A39" s="2" t="n">
        <v>36</v>
      </c>
      <c r="B39" s="7" t="n">
        <f aca="false">B38+$E$1</f>
        <v>3.6</v>
      </c>
      <c r="C39" s="7" t="n">
        <f aca="false">C38+$E$1*(StationaryHJB!$B$3-StationaryHJB!$B$2)*C38</f>
        <v>8.34893167318726</v>
      </c>
    </row>
    <row r="40" customFormat="false" ht="15" hidden="false" customHeight="false" outlineLevel="0" collapsed="false">
      <c r="A40" s="2" t="n">
        <v>37</v>
      </c>
      <c r="B40" s="7" t="n">
        <f aca="false">B39+$E$1</f>
        <v>3.7</v>
      </c>
      <c r="C40" s="7" t="n">
        <f aca="false">C39+$E$1*(StationaryHJB!$B$3-StationaryHJB!$B$2)*C39</f>
        <v>8.30718701482133</v>
      </c>
    </row>
    <row r="41" customFormat="false" ht="15" hidden="false" customHeight="false" outlineLevel="0" collapsed="false">
      <c r="A41" s="2" t="n">
        <v>38</v>
      </c>
      <c r="B41" s="7" t="n">
        <f aca="false">B40+$E$1</f>
        <v>3.8</v>
      </c>
      <c r="C41" s="7" t="n">
        <f aca="false">C40+$E$1*(StationaryHJB!$B$3-StationaryHJB!$B$2)*C40</f>
        <v>8.26565107974722</v>
      </c>
    </row>
    <row r="42" customFormat="false" ht="15" hidden="false" customHeight="false" outlineLevel="0" collapsed="false">
      <c r="A42" s="2" t="n">
        <v>39</v>
      </c>
      <c r="B42" s="7" t="n">
        <f aca="false">B41+$E$1</f>
        <v>3.9</v>
      </c>
      <c r="C42" s="7" t="n">
        <f aca="false">C41+$E$1*(StationaryHJB!$B$3-StationaryHJB!$B$2)*C41</f>
        <v>8.22432282434848</v>
      </c>
    </row>
    <row r="43" customFormat="false" ht="15" hidden="false" customHeight="false" outlineLevel="0" collapsed="false">
      <c r="A43" s="2" t="n">
        <v>40</v>
      </c>
      <c r="B43" s="7" t="n">
        <f aca="false">B42+$E$1</f>
        <v>4</v>
      </c>
      <c r="C43" s="7" t="n">
        <f aca="false">C42+$E$1*(StationaryHJB!$B$3-StationaryHJB!$B$2)*C42</f>
        <v>8.18320121022674</v>
      </c>
    </row>
    <row r="44" customFormat="false" ht="15" hidden="false" customHeight="false" outlineLevel="0" collapsed="false">
      <c r="A44" s="2" t="n">
        <v>41</v>
      </c>
      <c r="B44" s="7" t="n">
        <f aca="false">B43+$E$1</f>
        <v>4.1</v>
      </c>
      <c r="C44" s="7" t="n">
        <f aca="false">C43+$E$1*(StationaryHJB!$B$3-StationaryHJB!$B$2)*C43</f>
        <v>8.14228520417561</v>
      </c>
    </row>
    <row r="45" customFormat="false" ht="15" hidden="false" customHeight="false" outlineLevel="0" collapsed="false">
      <c r="A45" s="2" t="n">
        <v>42</v>
      </c>
      <c r="B45" s="7" t="n">
        <f aca="false">B44+$E$1</f>
        <v>4.2</v>
      </c>
      <c r="C45" s="7" t="n">
        <f aca="false">C44+$E$1*(StationaryHJB!$B$3-StationaryHJB!$B$2)*C44</f>
        <v>8.10157377815473</v>
      </c>
    </row>
    <row r="46" customFormat="false" ht="15" hidden="false" customHeight="false" outlineLevel="0" collapsed="false">
      <c r="A46" s="2" t="n">
        <v>43</v>
      </c>
      <c r="B46" s="7" t="n">
        <f aca="false">B45+$E$1</f>
        <v>4.3</v>
      </c>
      <c r="C46" s="7" t="n">
        <f aca="false">C45+$E$1*(StationaryHJB!$B$3-StationaryHJB!$B$2)*C45</f>
        <v>8.06106590926396</v>
      </c>
    </row>
    <row r="47" customFormat="false" ht="15" hidden="false" customHeight="false" outlineLevel="0" collapsed="false">
      <c r="A47" s="2" t="n">
        <v>44</v>
      </c>
      <c r="B47" s="7" t="n">
        <f aca="false">B46+$E$1</f>
        <v>4.4</v>
      </c>
      <c r="C47" s="7" t="n">
        <f aca="false">C46+$E$1*(StationaryHJB!$B$3-StationaryHJB!$B$2)*C46</f>
        <v>8.02076057971764</v>
      </c>
    </row>
    <row r="48" customFormat="false" ht="15" hidden="false" customHeight="false" outlineLevel="0" collapsed="false">
      <c r="A48" s="2" t="n">
        <v>45</v>
      </c>
      <c r="B48" s="7" t="n">
        <f aca="false">B47+$E$1</f>
        <v>4.5</v>
      </c>
      <c r="C48" s="7" t="n">
        <f aca="false">C47+$E$1*(StationaryHJB!$B$3-StationaryHJB!$B$2)*C47</f>
        <v>7.98065677681905</v>
      </c>
    </row>
    <row r="49" customFormat="false" ht="15" hidden="false" customHeight="false" outlineLevel="0" collapsed="false">
      <c r="A49" s="2" t="n">
        <v>46</v>
      </c>
      <c r="B49" s="7" t="n">
        <f aca="false">B48+$E$1</f>
        <v>4.6</v>
      </c>
      <c r="C49" s="7" t="n">
        <f aca="false">C48+$E$1*(StationaryHJB!$B$3-StationaryHJB!$B$2)*C48</f>
        <v>7.94075349293495</v>
      </c>
    </row>
    <row r="50" customFormat="false" ht="15" hidden="false" customHeight="false" outlineLevel="0" collapsed="false">
      <c r="A50" s="2" t="n">
        <v>47</v>
      </c>
      <c r="B50" s="7" t="n">
        <f aca="false">B49+$E$1</f>
        <v>4.7</v>
      </c>
      <c r="C50" s="7" t="n">
        <f aca="false">C49+$E$1*(StationaryHJB!$B$3-StationaryHJB!$B$2)*C49</f>
        <v>7.90104972547028</v>
      </c>
    </row>
    <row r="51" customFormat="false" ht="15" hidden="false" customHeight="false" outlineLevel="0" collapsed="false">
      <c r="A51" s="2" t="n">
        <v>48</v>
      </c>
      <c r="B51" s="7" t="n">
        <f aca="false">B50+$E$1</f>
        <v>4.8</v>
      </c>
      <c r="C51" s="7" t="n">
        <f aca="false">C50+$E$1*(StationaryHJB!$B$3-StationaryHJB!$B$2)*C50</f>
        <v>7.86154447684293</v>
      </c>
    </row>
    <row r="52" customFormat="false" ht="15" hidden="false" customHeight="false" outlineLevel="0" collapsed="false">
      <c r="A52" s="2" t="n">
        <v>49</v>
      </c>
      <c r="B52" s="7" t="n">
        <f aca="false">B51+$E$1</f>
        <v>4.9</v>
      </c>
      <c r="C52" s="7" t="n">
        <f aca="false">C51+$E$1*(StationaryHJB!$B$3-StationaryHJB!$B$2)*C51</f>
        <v>7.82223675445871</v>
      </c>
    </row>
    <row r="53" customFormat="false" ht="15" hidden="false" customHeight="false" outlineLevel="0" collapsed="false">
      <c r="A53" s="2" t="n">
        <v>50</v>
      </c>
      <c r="B53" s="7" t="n">
        <f aca="false">B52+$E$1</f>
        <v>5</v>
      </c>
      <c r="C53" s="7" t="n">
        <f aca="false">C52+$E$1*(StationaryHJB!$B$3-StationaryHJB!$B$2)*C52</f>
        <v>7.78312557068642</v>
      </c>
    </row>
    <row r="54" customFormat="false" ht="15" hidden="false" customHeight="false" outlineLevel="0" collapsed="false">
      <c r="A54" s="2" t="n">
        <v>51</v>
      </c>
      <c r="B54" s="7" t="n">
        <f aca="false">B53+$E$1</f>
        <v>5.1</v>
      </c>
      <c r="C54" s="7" t="n">
        <f aca="false">C53+$E$1*(StationaryHJB!$B$3-StationaryHJB!$B$2)*C53</f>
        <v>7.74420994283299</v>
      </c>
    </row>
    <row r="55" customFormat="false" ht="15" hidden="false" customHeight="false" outlineLevel="0" collapsed="false">
      <c r="A55" s="2" t="n">
        <v>52</v>
      </c>
      <c r="B55" s="7" t="n">
        <f aca="false">B54+$E$1</f>
        <v>5.2</v>
      </c>
      <c r="C55" s="7" t="n">
        <f aca="false">C54+$E$1*(StationaryHJB!$B$3-StationaryHJB!$B$2)*C54</f>
        <v>7.70548889311882</v>
      </c>
    </row>
    <row r="56" customFormat="false" ht="15" hidden="false" customHeight="false" outlineLevel="0" collapsed="false">
      <c r="A56" s="2" t="n">
        <v>53</v>
      </c>
      <c r="B56" s="7" t="n">
        <f aca="false">B55+$E$1</f>
        <v>5.3</v>
      </c>
      <c r="C56" s="7" t="n">
        <f aca="false">C55+$E$1*(StationaryHJB!$B$3-StationaryHJB!$B$2)*C55</f>
        <v>7.66696144865323</v>
      </c>
    </row>
    <row r="57" customFormat="false" ht="15" hidden="false" customHeight="false" outlineLevel="0" collapsed="false">
      <c r="A57" s="2" t="n">
        <v>54</v>
      </c>
      <c r="B57" s="7" t="n">
        <f aca="false">B56+$E$1</f>
        <v>5.4</v>
      </c>
      <c r="C57" s="7" t="n">
        <f aca="false">C56+$E$1*(StationaryHJB!$B$3-StationaryHJB!$B$2)*C56</f>
        <v>7.62862664140996</v>
      </c>
    </row>
    <row r="58" customFormat="false" ht="15" hidden="false" customHeight="false" outlineLevel="0" collapsed="false">
      <c r="A58" s="2" t="n">
        <v>55</v>
      </c>
      <c r="B58" s="7" t="n">
        <f aca="false">B57+$E$1</f>
        <v>5.5</v>
      </c>
      <c r="C58" s="7" t="n">
        <f aca="false">C57+$E$1*(StationaryHJB!$B$3-StationaryHJB!$B$2)*C57</f>
        <v>7.59048350820291</v>
      </c>
    </row>
    <row r="59" customFormat="false" ht="15" hidden="false" customHeight="false" outlineLevel="0" collapsed="false">
      <c r="A59" s="2" t="n">
        <v>56</v>
      </c>
      <c r="B59" s="7" t="n">
        <f aca="false">B58+$E$1</f>
        <v>5.6</v>
      </c>
      <c r="C59" s="7" t="n">
        <f aca="false">C58+$E$1*(StationaryHJB!$B$3-StationaryHJB!$B$2)*C58</f>
        <v>7.5525310906619</v>
      </c>
    </row>
    <row r="60" customFormat="false" ht="15" hidden="false" customHeight="false" outlineLevel="0" collapsed="false">
      <c r="A60" s="2" t="n">
        <v>57</v>
      </c>
      <c r="B60" s="7" t="n">
        <f aca="false">B59+$E$1</f>
        <v>5.7</v>
      </c>
      <c r="C60" s="7" t="n">
        <f aca="false">C59+$E$1*(StationaryHJB!$B$3-StationaryHJB!$B$2)*C59</f>
        <v>7.51476843520859</v>
      </c>
    </row>
    <row r="61" customFormat="false" ht="15" hidden="false" customHeight="false" outlineLevel="0" collapsed="false">
      <c r="A61" s="2" t="n">
        <v>58</v>
      </c>
      <c r="B61" s="7" t="n">
        <f aca="false">B60+$E$1</f>
        <v>5.8</v>
      </c>
      <c r="C61" s="7" t="n">
        <f aca="false">C60+$E$1*(StationaryHJB!$B$3-StationaryHJB!$B$2)*C60</f>
        <v>7.47719459303255</v>
      </c>
    </row>
    <row r="62" customFormat="false" ht="15" hidden="false" customHeight="false" outlineLevel="0" collapsed="false">
      <c r="A62" s="2" t="n">
        <v>59</v>
      </c>
      <c r="B62" s="7" t="n">
        <f aca="false">B61+$E$1</f>
        <v>5.9</v>
      </c>
      <c r="C62" s="7" t="n">
        <f aca="false">C61+$E$1*(StationaryHJB!$B$3-StationaryHJB!$B$2)*C61</f>
        <v>7.43980862006738</v>
      </c>
    </row>
    <row r="63" customFormat="false" ht="15" hidden="false" customHeight="false" outlineLevel="0" collapsed="false">
      <c r="A63" s="2" t="n">
        <v>60</v>
      </c>
      <c r="B63" s="7" t="n">
        <f aca="false">B62+$E$1</f>
        <v>6</v>
      </c>
      <c r="C63" s="7" t="n">
        <f aca="false">C62+$E$1*(StationaryHJB!$B$3-StationaryHJB!$B$2)*C62</f>
        <v>7.40260957696705</v>
      </c>
    </row>
    <row r="64" customFormat="false" ht="15" hidden="false" customHeight="false" outlineLevel="0" collapsed="false">
      <c r="A64" s="2" t="n">
        <v>61</v>
      </c>
      <c r="B64" s="7" t="n">
        <f aca="false">B63+$E$1</f>
        <v>6.09999999999999</v>
      </c>
      <c r="C64" s="7" t="n">
        <f aca="false">C63+$E$1*(StationaryHJB!$B$3-StationaryHJB!$B$2)*C63</f>
        <v>7.36559652908221</v>
      </c>
    </row>
    <row r="65" customFormat="false" ht="15" hidden="false" customHeight="false" outlineLevel="0" collapsed="false">
      <c r="A65" s="2" t="n">
        <v>62</v>
      </c>
      <c r="B65" s="7" t="n">
        <f aca="false">B64+$E$1</f>
        <v>6.19999999999999</v>
      </c>
      <c r="C65" s="7" t="n">
        <f aca="false">C64+$E$1*(StationaryHJB!$B$3-StationaryHJB!$B$2)*C64</f>
        <v>7.3287685464368</v>
      </c>
    </row>
    <row r="66" customFormat="false" ht="15" hidden="false" customHeight="false" outlineLevel="0" collapsed="false">
      <c r="A66" s="2" t="n">
        <v>63</v>
      </c>
      <c r="B66" s="7" t="n">
        <f aca="false">B65+$E$1</f>
        <v>6.29999999999999</v>
      </c>
      <c r="C66" s="7" t="n">
        <f aca="false">C65+$E$1*(StationaryHJB!$B$3-StationaryHJB!$B$2)*C65</f>
        <v>7.29212470370461</v>
      </c>
    </row>
    <row r="67" customFormat="false" ht="15" hidden="false" customHeight="false" outlineLevel="0" collapsed="false">
      <c r="A67" s="2" t="n">
        <v>64</v>
      </c>
      <c r="B67" s="7" t="n">
        <f aca="false">B66+$E$1</f>
        <v>6.39999999999999</v>
      </c>
      <c r="C67" s="7" t="n">
        <f aca="false">C66+$E$1*(StationaryHJB!$B$3-StationaryHJB!$B$2)*C66</f>
        <v>7.25566408018609</v>
      </c>
    </row>
    <row r="68" customFormat="false" ht="15" hidden="false" customHeight="false" outlineLevel="0" collapsed="false">
      <c r="A68" s="2" t="n">
        <v>65</v>
      </c>
      <c r="B68" s="7" t="n">
        <f aca="false">B67+$E$1</f>
        <v>6.49999999999999</v>
      </c>
      <c r="C68" s="7" t="n">
        <f aca="false">C67+$E$1*(StationaryHJB!$B$3-StationaryHJB!$B$2)*C67</f>
        <v>7.21938575978516</v>
      </c>
    </row>
    <row r="69" customFormat="false" ht="15" hidden="false" customHeight="false" outlineLevel="0" collapsed="false">
      <c r="A69" s="2" t="n">
        <v>66</v>
      </c>
      <c r="B69" s="7" t="n">
        <f aca="false">B68+$E$1</f>
        <v>6.59999999999999</v>
      </c>
      <c r="C69" s="7" t="n">
        <f aca="false">C68+$E$1*(StationaryHJB!$B$3-StationaryHJB!$B$2)*C68</f>
        <v>7.18328883098624</v>
      </c>
    </row>
    <row r="70" customFormat="false" ht="15" hidden="false" customHeight="false" outlineLevel="0" collapsed="false">
      <c r="A70" s="2" t="n">
        <v>67</v>
      </c>
      <c r="B70" s="7" t="n">
        <f aca="false">B69+$E$1</f>
        <v>6.69999999999999</v>
      </c>
      <c r="C70" s="7" t="n">
        <f aca="false">C69+$E$1*(StationaryHJB!$B$3-StationaryHJB!$B$2)*C69</f>
        <v>7.14737238683131</v>
      </c>
    </row>
    <row r="71" customFormat="false" ht="15" hidden="false" customHeight="false" outlineLevel="0" collapsed="false">
      <c r="A71" s="2" t="n">
        <v>68</v>
      </c>
      <c r="B71" s="7" t="n">
        <f aca="false">B70+$E$1</f>
        <v>6.79999999999999</v>
      </c>
      <c r="C71" s="7" t="n">
        <f aca="false">C70+$E$1*(StationaryHJB!$B$3-StationaryHJB!$B$2)*C70</f>
        <v>7.11163552489715</v>
      </c>
    </row>
    <row r="72" customFormat="false" ht="15" hidden="false" customHeight="false" outlineLevel="0" collapsed="false">
      <c r="A72" s="2" t="n">
        <v>69</v>
      </c>
      <c r="B72" s="7" t="n">
        <f aca="false">B71+$E$1</f>
        <v>6.89999999999999</v>
      </c>
      <c r="C72" s="7" t="n">
        <f aca="false">C71+$E$1*(StationaryHJB!$B$3-StationaryHJB!$B$2)*C71</f>
        <v>7.07607734727266</v>
      </c>
    </row>
    <row r="73" customFormat="false" ht="15" hidden="false" customHeight="false" outlineLevel="0" collapsed="false">
      <c r="A73" s="2" t="n">
        <v>70</v>
      </c>
      <c r="B73" s="7" t="n">
        <f aca="false">B72+$E$1</f>
        <v>6.99999999999999</v>
      </c>
      <c r="C73" s="7" t="n">
        <f aca="false">C72+$E$1*(StationaryHJB!$B$3-StationaryHJB!$B$2)*C72</f>
        <v>7.0406969605363</v>
      </c>
    </row>
    <row r="74" customFormat="false" ht="15" hidden="false" customHeight="false" outlineLevel="0" collapsed="false">
      <c r="A74" s="2" t="n">
        <v>71</v>
      </c>
      <c r="B74" s="7" t="n">
        <f aca="false">B73+$E$1</f>
        <v>7.09999999999999</v>
      </c>
      <c r="C74" s="7" t="n">
        <f aca="false">C73+$E$1*(StationaryHJB!$B$3-StationaryHJB!$B$2)*C73</f>
        <v>7.00549347573362</v>
      </c>
    </row>
    <row r="75" customFormat="false" ht="15" hidden="false" customHeight="false" outlineLevel="0" collapsed="false">
      <c r="A75" s="2" t="n">
        <v>72</v>
      </c>
      <c r="B75" s="7" t="n">
        <f aca="false">B74+$E$1</f>
        <v>7.19999999999999</v>
      </c>
      <c r="C75" s="7" t="n">
        <f aca="false">C74+$E$1*(StationaryHJB!$B$3-StationaryHJB!$B$2)*C74</f>
        <v>6.97046600835495</v>
      </c>
    </row>
    <row r="76" customFormat="false" ht="15" hidden="false" customHeight="false" outlineLevel="0" collapsed="false">
      <c r="A76" s="2" t="n">
        <v>73</v>
      </c>
      <c r="B76" s="7" t="n">
        <f aca="false">B75+$E$1</f>
        <v>7.29999999999999</v>
      </c>
      <c r="C76" s="7" t="n">
        <f aca="false">C75+$E$1*(StationaryHJB!$B$3-StationaryHJB!$B$2)*C75</f>
        <v>6.93561367831317</v>
      </c>
    </row>
    <row r="77" customFormat="false" ht="15" hidden="false" customHeight="false" outlineLevel="0" collapsed="false">
      <c r="A77" s="2" t="n">
        <v>74</v>
      </c>
      <c r="B77" s="7" t="n">
        <f aca="false">B76+$E$1</f>
        <v>7.39999999999999</v>
      </c>
      <c r="C77" s="7" t="n">
        <f aca="false">C76+$E$1*(StationaryHJB!$B$3-StationaryHJB!$B$2)*C76</f>
        <v>6.90093560992161</v>
      </c>
    </row>
    <row r="78" customFormat="false" ht="15" hidden="false" customHeight="false" outlineLevel="0" collapsed="false">
      <c r="A78" s="2" t="n">
        <v>75</v>
      </c>
      <c r="B78" s="7" t="n">
        <f aca="false">B77+$E$1</f>
        <v>7.49999999999999</v>
      </c>
      <c r="C78" s="7" t="n">
        <f aca="false">C77+$E$1*(StationaryHJB!$B$3-StationaryHJB!$B$2)*C77</f>
        <v>6.866430931872</v>
      </c>
    </row>
    <row r="79" customFormat="false" ht="15" hidden="false" customHeight="false" outlineLevel="0" collapsed="false">
      <c r="A79" s="2" t="n">
        <v>76</v>
      </c>
      <c r="B79" s="7" t="n">
        <f aca="false">B78+$E$1</f>
        <v>7.59999999999999</v>
      </c>
      <c r="C79" s="7" t="n">
        <f aca="false">C78+$E$1*(StationaryHJB!$B$3-StationaryHJB!$B$2)*C78</f>
        <v>6.83209877721264</v>
      </c>
    </row>
    <row r="80" customFormat="false" ht="15" hidden="false" customHeight="false" outlineLevel="0" collapsed="false">
      <c r="A80" s="2" t="n">
        <v>77</v>
      </c>
      <c r="B80" s="7" t="n">
        <f aca="false">B79+$E$1</f>
        <v>7.69999999999999</v>
      </c>
      <c r="C80" s="7" t="n">
        <f aca="false">C79+$E$1*(StationaryHJB!$B$3-StationaryHJB!$B$2)*C79</f>
        <v>6.79793828332658</v>
      </c>
    </row>
    <row r="81" customFormat="false" ht="15" hidden="false" customHeight="false" outlineLevel="0" collapsed="false">
      <c r="A81" s="2" t="n">
        <v>78</v>
      </c>
      <c r="B81" s="7" t="n">
        <f aca="false">B80+$E$1</f>
        <v>7.79999999999999</v>
      </c>
      <c r="C81" s="7" t="n">
        <f aca="false">C80+$E$1*(StationaryHJB!$B$3-StationaryHJB!$B$2)*C80</f>
        <v>6.76394859190994</v>
      </c>
    </row>
    <row r="82" customFormat="false" ht="15" hidden="false" customHeight="false" outlineLevel="0" collapsed="false">
      <c r="A82" s="2" t="n">
        <v>79</v>
      </c>
      <c r="B82" s="7" t="n">
        <f aca="false">B81+$E$1</f>
        <v>7.89999999999999</v>
      </c>
      <c r="C82" s="7" t="n">
        <f aca="false">C81+$E$1*(StationaryHJB!$B$3-StationaryHJB!$B$2)*C81</f>
        <v>6.73012884895039</v>
      </c>
    </row>
    <row r="83" customFormat="false" ht="15" hidden="false" customHeight="false" outlineLevel="0" collapsed="false">
      <c r="A83" s="2" t="n">
        <v>80</v>
      </c>
      <c r="B83" s="7" t="n">
        <f aca="false">B82+$E$1</f>
        <v>7.99999999999999</v>
      </c>
      <c r="C83" s="7" t="n">
        <f aca="false">C82+$E$1*(StationaryHJB!$B$3-StationaryHJB!$B$2)*C82</f>
        <v>6.69647820470564</v>
      </c>
    </row>
    <row r="84" customFormat="false" ht="15" hidden="false" customHeight="false" outlineLevel="0" collapsed="false">
      <c r="A84" s="2" t="n">
        <v>81</v>
      </c>
      <c r="B84" s="7" t="n">
        <f aca="false">B83+$E$1</f>
        <v>8.09999999999999</v>
      </c>
      <c r="C84" s="7" t="n">
        <f aca="false">C83+$E$1*(StationaryHJB!$B$3-StationaryHJB!$B$2)*C83</f>
        <v>6.66299581368211</v>
      </c>
    </row>
    <row r="85" customFormat="false" ht="15" hidden="false" customHeight="false" outlineLevel="0" collapsed="false">
      <c r="A85" s="2" t="n">
        <v>82</v>
      </c>
      <c r="B85" s="7" t="n">
        <f aca="false">B84+$E$1</f>
        <v>8.19999999999999</v>
      </c>
      <c r="C85" s="7" t="n">
        <f aca="false">C84+$E$1*(StationaryHJB!$B$3-StationaryHJB!$B$2)*C84</f>
        <v>6.6296808346137</v>
      </c>
    </row>
    <row r="86" customFormat="false" ht="15" hidden="false" customHeight="false" outlineLevel="0" collapsed="false">
      <c r="A86" s="2" t="n">
        <v>83</v>
      </c>
      <c r="B86" s="7" t="n">
        <f aca="false">B85+$E$1</f>
        <v>8.29999999999999</v>
      </c>
      <c r="C86" s="7" t="n">
        <f aca="false">C85+$E$1*(StationaryHJB!$B$3-StationaryHJB!$B$2)*C85</f>
        <v>6.59653243044063</v>
      </c>
    </row>
    <row r="87" customFormat="false" ht="15" hidden="false" customHeight="false" outlineLevel="0" collapsed="false">
      <c r="A87" s="2" t="n">
        <v>84</v>
      </c>
      <c r="B87" s="7" t="n">
        <f aca="false">B86+$E$1</f>
        <v>8.39999999999999</v>
      </c>
      <c r="C87" s="7" t="n">
        <f aca="false">C86+$E$1*(StationaryHJB!$B$3-StationaryHJB!$B$2)*C86</f>
        <v>6.56354976828843</v>
      </c>
    </row>
    <row r="88" customFormat="false" ht="15" hidden="false" customHeight="false" outlineLevel="0" collapsed="false">
      <c r="A88" s="2" t="n">
        <v>85</v>
      </c>
      <c r="B88" s="7" t="n">
        <f aca="false">B87+$E$1</f>
        <v>8.49999999999999</v>
      </c>
      <c r="C88" s="7" t="n">
        <f aca="false">C87+$E$1*(StationaryHJB!$B$3-StationaryHJB!$B$2)*C87</f>
        <v>6.53073201944699</v>
      </c>
    </row>
    <row r="89" customFormat="false" ht="15" hidden="false" customHeight="false" outlineLevel="0" collapsed="false">
      <c r="A89" s="2" t="n">
        <v>86</v>
      </c>
      <c r="B89" s="7" t="n">
        <f aca="false">B88+$E$1</f>
        <v>8.59999999999999</v>
      </c>
      <c r="C89" s="7" t="n">
        <f aca="false">C88+$E$1*(StationaryHJB!$B$3-StationaryHJB!$B$2)*C88</f>
        <v>6.49807835934975</v>
      </c>
    </row>
    <row r="90" customFormat="false" ht="15" hidden="false" customHeight="false" outlineLevel="0" collapsed="false">
      <c r="A90" s="2" t="n">
        <v>87</v>
      </c>
      <c r="B90" s="7" t="n">
        <f aca="false">B89+$E$1</f>
        <v>8.69999999999999</v>
      </c>
      <c r="C90" s="7" t="n">
        <f aca="false">C89+$E$1*(StationaryHJB!$B$3-StationaryHJB!$B$2)*C89</f>
        <v>6.46558796755301</v>
      </c>
    </row>
    <row r="91" customFormat="false" ht="15" hidden="false" customHeight="false" outlineLevel="0" collapsed="false">
      <c r="A91" s="2" t="n">
        <v>88</v>
      </c>
      <c r="B91" s="7" t="n">
        <f aca="false">B90+$E$1</f>
        <v>8.79999999999999</v>
      </c>
      <c r="C91" s="7" t="n">
        <f aca="false">C90+$E$1*(StationaryHJB!$B$3-StationaryHJB!$B$2)*C90</f>
        <v>6.43326002771524</v>
      </c>
    </row>
    <row r="92" customFormat="false" ht="15" hidden="false" customHeight="false" outlineLevel="0" collapsed="false">
      <c r="A92" s="2" t="n">
        <v>89</v>
      </c>
      <c r="B92" s="7" t="n">
        <f aca="false">B91+$E$1</f>
        <v>8.89999999999998</v>
      </c>
      <c r="C92" s="7" t="n">
        <f aca="false">C91+$E$1*(StationaryHJB!$B$3-StationaryHJB!$B$2)*C91</f>
        <v>6.40109372757666</v>
      </c>
    </row>
    <row r="93" customFormat="false" ht="15" hidden="false" customHeight="false" outlineLevel="0" collapsed="false">
      <c r="A93" s="2" t="n">
        <v>90</v>
      </c>
      <c r="B93" s="7" t="n">
        <f aca="false">B92+$E$1</f>
        <v>8.99999999999998</v>
      </c>
      <c r="C93" s="7" t="n">
        <f aca="false">C92+$E$1*(StationaryHJB!$B$3-StationaryHJB!$B$2)*C92</f>
        <v>6.36908825893878</v>
      </c>
    </row>
    <row r="94" customFormat="false" ht="15" hidden="false" customHeight="false" outlineLevel="0" collapsed="false">
      <c r="A94" s="2" t="n">
        <v>91</v>
      </c>
      <c r="B94" s="7" t="n">
        <f aca="false">B93+$E$1</f>
        <v>9.09999999999998</v>
      </c>
      <c r="C94" s="7" t="n">
        <f aca="false">C93+$E$1*(StationaryHJB!$B$3-StationaryHJB!$B$2)*C93</f>
        <v>6.33724281764409</v>
      </c>
    </row>
    <row r="95" customFormat="false" ht="15" hidden="false" customHeight="false" outlineLevel="0" collapsed="false">
      <c r="A95" s="2" t="n">
        <v>92</v>
      </c>
      <c r="B95" s="7" t="n">
        <f aca="false">B94+$E$1</f>
        <v>9.19999999999998</v>
      </c>
      <c r="C95" s="7" t="n">
        <f aca="false">C94+$E$1*(StationaryHJB!$B$3-StationaryHJB!$B$2)*C94</f>
        <v>6.30555660355587</v>
      </c>
    </row>
    <row r="96" customFormat="false" ht="15" hidden="false" customHeight="false" outlineLevel="0" collapsed="false">
      <c r="A96" s="2" t="n">
        <v>93</v>
      </c>
      <c r="B96" s="7" t="n">
        <f aca="false">B95+$E$1</f>
        <v>9.29999999999998</v>
      </c>
      <c r="C96" s="7" t="n">
        <f aca="false">C95+$E$1*(StationaryHJB!$B$3-StationaryHJB!$B$2)*C95</f>
        <v>6.27402882053809</v>
      </c>
    </row>
    <row r="97" customFormat="false" ht="15" hidden="false" customHeight="false" outlineLevel="0" collapsed="false">
      <c r="A97" s="2" t="n">
        <v>94</v>
      </c>
      <c r="B97" s="7" t="n">
        <f aca="false">B96+$E$1</f>
        <v>9.39999999999998</v>
      </c>
      <c r="C97" s="7" t="n">
        <f aca="false">C96+$E$1*(StationaryHJB!$B$3-StationaryHJB!$B$2)*C96</f>
        <v>6.2426586764354</v>
      </c>
    </row>
    <row r="98" customFormat="false" ht="15" hidden="false" customHeight="false" outlineLevel="0" collapsed="false">
      <c r="A98" s="2" t="n">
        <v>95</v>
      </c>
      <c r="B98" s="7" t="n">
        <f aca="false">B97+$E$1</f>
        <v>9.49999999999998</v>
      </c>
      <c r="C98" s="7" t="n">
        <f aca="false">C97+$E$1*(StationaryHJB!$B$3-StationaryHJB!$B$2)*C97</f>
        <v>6.21144538305322</v>
      </c>
    </row>
    <row r="99" customFormat="false" ht="15" hidden="false" customHeight="false" outlineLevel="0" collapsed="false">
      <c r="A99" s="2" t="n">
        <v>96</v>
      </c>
      <c r="B99" s="7" t="n">
        <f aca="false">B98+$E$1</f>
        <v>9.59999999999998</v>
      </c>
      <c r="C99" s="7" t="n">
        <f aca="false">C98+$E$1*(StationaryHJB!$B$3-StationaryHJB!$B$2)*C98</f>
        <v>6.18038815613795</v>
      </c>
    </row>
    <row r="100" customFormat="false" ht="15" hidden="false" customHeight="false" outlineLevel="0" collapsed="false">
      <c r="A100" s="2" t="n">
        <v>97</v>
      </c>
      <c r="B100" s="7" t="n">
        <f aca="false">B99+$E$1</f>
        <v>9.69999999999998</v>
      </c>
      <c r="C100" s="7" t="n">
        <f aca="false">C99+$E$1*(StationaryHJB!$B$3-StationaryHJB!$B$2)*C99</f>
        <v>6.14948621535726</v>
      </c>
    </row>
    <row r="101" customFormat="false" ht="15" hidden="false" customHeight="false" outlineLevel="0" collapsed="false">
      <c r="A101" s="2" t="n">
        <v>98</v>
      </c>
      <c r="B101" s="7" t="n">
        <f aca="false">B100+$E$1</f>
        <v>9.79999999999998</v>
      </c>
      <c r="C101" s="7" t="n">
        <f aca="false">C100+$E$1*(StationaryHJB!$B$3-StationaryHJB!$B$2)*C100</f>
        <v>6.11873878428048</v>
      </c>
    </row>
    <row r="102" customFormat="false" ht="15" hidden="false" customHeight="false" outlineLevel="0" collapsed="false">
      <c r="A102" s="2" t="n">
        <v>99</v>
      </c>
      <c r="B102" s="7" t="n">
        <f aca="false">B101+$E$1</f>
        <v>9.89999999999998</v>
      </c>
      <c r="C102" s="7" t="n">
        <f aca="false">C101+$E$1*(StationaryHJB!$B$3-StationaryHJB!$B$2)*C101</f>
        <v>6.08814509035907</v>
      </c>
    </row>
    <row r="103" customFormat="false" ht="15" hidden="false" customHeight="false" outlineLevel="0" collapsed="false">
      <c r="A103" s="2" t="n">
        <v>100</v>
      </c>
      <c r="B103" s="7" t="n">
        <f aca="false">B102+$E$1</f>
        <v>9.99999999999998</v>
      </c>
      <c r="C103" s="7" t="n">
        <f aca="false">C102+$E$1*(StationaryHJB!$B$3-StationaryHJB!$B$2)*C102</f>
        <v>6.05770436490728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5" min="3" style="0" width="14"/>
    <col collapsed="false" customWidth="true" hidden="false" outlineLevel="0" max="6" min="6" style="0" width="20"/>
    <col collapsed="false" customWidth="true" hidden="false" outlineLevel="0" max="7" min="7" style="0" width="14"/>
  </cols>
  <sheetData>
    <row r="1" customFormat="false" ht="15" hidden="false" customHeight="false" outlineLevel="0" collapsed="false">
      <c r="F1" s="2" t="s">
        <v>22</v>
      </c>
      <c r="G1" s="6" t="n">
        <v>2</v>
      </c>
    </row>
    <row r="2" customFormat="false" ht="15" hidden="false" customHeight="false" outlineLevel="0" collapsed="false">
      <c r="F2" s="2" t="s">
        <v>15</v>
      </c>
      <c r="G2" s="6" t="n">
        <v>0.05</v>
      </c>
    </row>
    <row r="3" customFormat="false" ht="15" hidden="false" customHeight="false" outlineLevel="0" collapsed="false">
      <c r="A3" s="3" t="s">
        <v>16</v>
      </c>
      <c r="B3" s="3" t="s">
        <v>17</v>
      </c>
      <c r="C3" s="3" t="s">
        <v>23</v>
      </c>
      <c r="D3" s="3" t="s">
        <v>24</v>
      </c>
      <c r="E3" s="3" t="s">
        <v>25</v>
      </c>
      <c r="F3" s="3"/>
      <c r="G3" s="3"/>
    </row>
    <row r="4" customFormat="false" ht="15" hidden="false" customHeight="false" outlineLevel="0" collapsed="false">
      <c r="A4" s="2" t="n">
        <v>0</v>
      </c>
      <c r="B4" s="7" t="n">
        <f aca="false">4</f>
        <v>4</v>
      </c>
      <c r="C4" s="7" t="n">
        <f aca="false">G1</f>
        <v>2</v>
      </c>
      <c r="D4" s="7" t="n">
        <f aca="false">$G$1/(1+$G$1*(4-B4))</f>
        <v>2</v>
      </c>
      <c r="E4" s="7" t="n">
        <f aca="false">ABS(C4-D4)</f>
        <v>0</v>
      </c>
      <c r="F4" s="2" t="s">
        <v>26</v>
      </c>
      <c r="G4" s="5" t="n">
        <f aca="false">D84</f>
        <v>0.222222222222223</v>
      </c>
    </row>
    <row r="5" customFormat="false" ht="15" hidden="false" customHeight="false" outlineLevel="0" collapsed="false">
      <c r="A5" s="2" t="n">
        <v>1</v>
      </c>
      <c r="B5" s="7" t="n">
        <f aca="false">B4-$G$2</f>
        <v>3.95</v>
      </c>
      <c r="C5" s="7" t="n">
        <f aca="false">C4-$G$2*C4^2</f>
        <v>1.8</v>
      </c>
      <c r="D5" s="7" t="n">
        <f aca="false">$G$1/(1+$G$1*(4-B5))</f>
        <v>1.81818181818182</v>
      </c>
      <c r="E5" s="7" t="n">
        <f aca="false">ABS(C5-D5)</f>
        <v>0.0181818181818187</v>
      </c>
      <c r="F5" s="2" t="s">
        <v>27</v>
      </c>
      <c r="G5" s="5" t="n">
        <f aca="false">C84</f>
        <v>0.216754166456349</v>
      </c>
    </row>
    <row r="6" customFormat="false" ht="15" hidden="false" customHeight="false" outlineLevel="0" collapsed="false">
      <c r="A6" s="2" t="n">
        <v>2</v>
      </c>
      <c r="B6" s="7" t="n">
        <f aca="false">B5-$G$2</f>
        <v>3.9</v>
      </c>
      <c r="C6" s="7" t="n">
        <f aca="false">C5-$G$2*C5^2</f>
        <v>1.638</v>
      </c>
      <c r="D6" s="7" t="n">
        <f aca="false">$G$1/(1+$G$1*(4-B6))</f>
        <v>1.66666666666667</v>
      </c>
      <c r="E6" s="7" t="n">
        <f aca="false">ABS(C6-D6)</f>
        <v>0.0286666666666677</v>
      </c>
      <c r="F6" s="2" t="s">
        <v>28</v>
      </c>
      <c r="G6" s="5" t="n">
        <f aca="false">MAX(E4:E84)</f>
        <v>0.0396714399499438</v>
      </c>
    </row>
    <row r="7" customFormat="false" ht="15" hidden="false" customHeight="false" outlineLevel="0" collapsed="false">
      <c r="A7" s="2" t="n">
        <v>3</v>
      </c>
      <c r="B7" s="7" t="n">
        <f aca="false">B6-$G$2</f>
        <v>3.85</v>
      </c>
      <c r="C7" s="7" t="n">
        <f aca="false">C6-$G$2*C6^2</f>
        <v>1.5038478</v>
      </c>
      <c r="D7" s="7" t="n">
        <f aca="false">$G$1/(1+$G$1*(4-B7))</f>
        <v>1.53846153846154</v>
      </c>
      <c r="E7" s="7" t="n">
        <f aca="false">ABS(C7-D7)</f>
        <v>0.0346137384615397</v>
      </c>
      <c r="F7" s="2" t="s">
        <v>29</v>
      </c>
      <c r="G7" s="5" t="n">
        <f aca="false">D84*9/2</f>
        <v>1</v>
      </c>
    </row>
    <row r="8" customFormat="false" ht="15" hidden="false" customHeight="false" outlineLevel="0" collapsed="false">
      <c r="A8" s="2" t="n">
        <v>4</v>
      </c>
      <c r="B8" s="7" t="n">
        <f aca="false">B7-$G$2</f>
        <v>3.8</v>
      </c>
      <c r="C8" s="7" t="n">
        <f aca="false">C7-$G$2*C7^2</f>
        <v>1.39076988972176</v>
      </c>
      <c r="D8" s="7" t="n">
        <f aca="false">$G$1/(1+$G$1*(4-B8))</f>
        <v>1.42857142857143</v>
      </c>
      <c r="E8" s="7" t="n">
        <f aca="false">ABS(C8-D8)</f>
        <v>0.037801538849672</v>
      </c>
      <c r="F8" s="2" t="s">
        <v>30</v>
      </c>
      <c r="G8" s="5" t="n">
        <f aca="false">3/(1+G1*4)</f>
        <v>0.333333333333333</v>
      </c>
    </row>
    <row r="9" customFormat="false" ht="15" hidden="false" customHeight="false" outlineLevel="0" collapsed="false">
      <c r="A9" s="2" t="n">
        <v>5</v>
      </c>
      <c r="B9" s="7" t="n">
        <f aca="false">B8-$G$2</f>
        <v>3.75</v>
      </c>
      <c r="C9" s="7" t="n">
        <f aca="false">C8-$G$2*C8^2</f>
        <v>1.29405784541392</v>
      </c>
      <c r="D9" s="7" t="n">
        <f aca="false">$G$1/(1+$G$1*(4-B9))</f>
        <v>1.33333333333333</v>
      </c>
      <c r="E9" s="7" t="n">
        <f aca="false">ABS(C9-D9)</f>
        <v>0.0392754879194104</v>
      </c>
    </row>
    <row r="10" customFormat="false" ht="15" hidden="false" customHeight="false" outlineLevel="0" collapsed="false">
      <c r="A10" s="2" t="n">
        <v>6</v>
      </c>
      <c r="B10" s="7" t="n">
        <f aca="false">B9-$G$2</f>
        <v>3.7</v>
      </c>
      <c r="C10" s="7" t="n">
        <f aca="false">C9-$G$2*C9^2</f>
        <v>1.21032856005006</v>
      </c>
      <c r="D10" s="7" t="n">
        <f aca="false">$G$1/(1+$G$1*(4-B10))</f>
        <v>1.25</v>
      </c>
      <c r="E10" s="7" t="n">
        <f aca="false">ABS(C10-D10)</f>
        <v>0.0396714399499438</v>
      </c>
    </row>
    <row r="11" customFormat="false" ht="15" hidden="false" customHeight="false" outlineLevel="0" collapsed="false">
      <c r="A11" s="2" t="n">
        <v>7</v>
      </c>
      <c r="B11" s="7" t="n">
        <f aca="false">B10-$G$2</f>
        <v>3.65</v>
      </c>
      <c r="C11" s="7" t="n">
        <f aca="false">C10-$G$2*C10^2</f>
        <v>1.13708379888642</v>
      </c>
      <c r="D11" s="7" t="n">
        <f aca="false">$G$1/(1+$G$1*(4-B11))</f>
        <v>1.1764705882353</v>
      </c>
      <c r="E11" s="7" t="n">
        <f aca="false">ABS(C11-D11)</f>
        <v>0.0393867893488804</v>
      </c>
    </row>
    <row r="12" customFormat="false" ht="15" hidden="false" customHeight="false" outlineLevel="0" collapsed="false">
      <c r="A12" s="2" t="n">
        <v>8</v>
      </c>
      <c r="B12" s="7" t="n">
        <f aca="false">B11-$G$2</f>
        <v>3.6</v>
      </c>
      <c r="C12" s="7" t="n">
        <f aca="false">C11-$G$2*C11^2</f>
        <v>1.07243582060192</v>
      </c>
      <c r="D12" s="7" t="n">
        <f aca="false">$G$1/(1+$G$1*(4-B12))</f>
        <v>1.11111111111111</v>
      </c>
      <c r="E12" s="7" t="n">
        <f aca="false">ABS(C12-D12)</f>
        <v>0.0386752905091956</v>
      </c>
    </row>
    <row r="13" customFormat="false" ht="15" hidden="false" customHeight="false" outlineLevel="0" collapsed="false">
      <c r="A13" s="2" t="n">
        <v>9</v>
      </c>
      <c r="B13" s="7" t="n">
        <f aca="false">B12-$G$2</f>
        <v>3.55</v>
      </c>
      <c r="C13" s="7" t="n">
        <f aca="false">C12-$G$2*C12^2</f>
        <v>1.01492989113641</v>
      </c>
      <c r="D13" s="7" t="n">
        <f aca="false">$G$1/(1+$G$1*(4-B13))</f>
        <v>1.05263157894737</v>
      </c>
      <c r="E13" s="7" t="n">
        <f aca="false">ABS(C13-D13)</f>
        <v>0.0377016878109582</v>
      </c>
    </row>
    <row r="14" customFormat="false" ht="15" hidden="false" customHeight="false" outlineLevel="0" collapsed="false">
      <c r="A14" s="2" t="n">
        <v>10</v>
      </c>
      <c r="B14" s="7" t="n">
        <f aca="false">B13-$G$2</f>
        <v>3.5</v>
      </c>
      <c r="C14" s="7" t="n">
        <f aca="false">C13-$G$2*C13^2</f>
        <v>0.963425756940304</v>
      </c>
      <c r="D14" s="7" t="n">
        <f aca="false">$G$1/(1+$G$1*(4-B14))</f>
        <v>1</v>
      </c>
      <c r="E14" s="7" t="n">
        <f aca="false">ABS(C14-D14)</f>
        <v>0.0365742430596983</v>
      </c>
    </row>
    <row r="15" customFormat="false" ht="15" hidden="false" customHeight="false" outlineLevel="0" collapsed="false">
      <c r="A15" s="2" t="n">
        <v>11</v>
      </c>
      <c r="B15" s="7" t="n">
        <f aca="false">B14-$G$2</f>
        <v>3.45</v>
      </c>
      <c r="C15" s="7" t="n">
        <f aca="false">C14-$G$2*C14^2</f>
        <v>0.917016297483504</v>
      </c>
      <c r="D15" s="7" t="n">
        <f aca="false">$G$1/(1+$G$1*(4-B15))</f>
        <v>0.952380952380954</v>
      </c>
      <c r="E15" s="7" t="n">
        <f aca="false">ABS(C15-D15)</f>
        <v>0.0353646548974504</v>
      </c>
    </row>
    <row r="16" customFormat="false" ht="15" hidden="false" customHeight="false" outlineLevel="0" collapsed="false">
      <c r="A16" s="2" t="n">
        <v>12</v>
      </c>
      <c r="B16" s="7" t="n">
        <f aca="false">B15-$G$2</f>
        <v>3.4</v>
      </c>
      <c r="C16" s="7" t="n">
        <f aca="false">C15-$G$2*C15^2</f>
        <v>0.874970352990986</v>
      </c>
      <c r="D16" s="7" t="n">
        <f aca="false">$G$1/(1+$G$1*(4-B16))</f>
        <v>0.909090909090911</v>
      </c>
      <c r="E16" s="7" t="n">
        <f aca="false">ABS(C16-D16)</f>
        <v>0.0341205560999248</v>
      </c>
    </row>
    <row r="17" customFormat="false" ht="15" hidden="false" customHeight="false" outlineLevel="0" collapsed="false">
      <c r="A17" s="2" t="n">
        <v>13</v>
      </c>
      <c r="B17" s="7" t="n">
        <f aca="false">B16-$G$2</f>
        <v>3.35</v>
      </c>
      <c r="C17" s="7" t="n">
        <f aca="false">C16-$G$2*C16^2</f>
        <v>0.836691697060328</v>
      </c>
      <c r="D17" s="7" t="n">
        <f aca="false">$G$1/(1+$G$1*(4-B17))</f>
        <v>0.869565217391306</v>
      </c>
      <c r="E17" s="7" t="n">
        <f aca="false">ABS(C17-D17)</f>
        <v>0.0328735203309786</v>
      </c>
    </row>
    <row r="18" customFormat="false" ht="15" hidden="false" customHeight="false" outlineLevel="0" collapsed="false">
      <c r="A18" s="2" t="n">
        <v>14</v>
      </c>
      <c r="B18" s="7" t="n">
        <f aca="false">B17-$G$2</f>
        <v>3.3</v>
      </c>
      <c r="C18" s="7" t="n">
        <f aca="false">C17-$G$2*C17^2</f>
        <v>0.801689047263843</v>
      </c>
      <c r="D18" s="7" t="n">
        <f aca="false">$G$1/(1+$G$1*(4-B18))</f>
        <v>0.833333333333335</v>
      </c>
      <c r="E18" s="7" t="n">
        <f aca="false">ABS(C18-D18)</f>
        <v>0.0316442860694921</v>
      </c>
    </row>
    <row r="19" customFormat="false" ht="15" hidden="false" customHeight="false" outlineLevel="0" collapsed="false">
      <c r="A19" s="2" t="n">
        <v>15</v>
      </c>
      <c r="B19" s="7" t="n">
        <f aca="false">B18-$G$2</f>
        <v>3.25</v>
      </c>
      <c r="C19" s="7" t="n">
        <f aca="false">C18-$G$2*C18^2</f>
        <v>0.769553780838703</v>
      </c>
      <c r="D19" s="7" t="n">
        <f aca="false">$G$1/(1+$G$1*(4-B19))</f>
        <v>0.800000000000002</v>
      </c>
      <c r="E19" s="7" t="n">
        <f aca="false">ABS(C19-D19)</f>
        <v>0.0304462191612992</v>
      </c>
    </row>
    <row r="20" customFormat="false" ht="15" hidden="false" customHeight="false" outlineLevel="0" collapsed="false">
      <c r="A20" s="2" t="n">
        <v>16</v>
      </c>
      <c r="B20" s="7" t="n">
        <f aca="false">B19-$G$2</f>
        <v>3.2</v>
      </c>
      <c r="C20" s="7" t="n">
        <f aca="false">C19-$G$2*C19^2</f>
        <v>0.739943129758546</v>
      </c>
      <c r="D20" s="7" t="n">
        <f aca="false">$G$1/(1+$G$1*(4-B20))</f>
        <v>0.769230769230771</v>
      </c>
      <c r="E20" s="7" t="n">
        <f aca="false">ABS(C20-D20)</f>
        <v>0.0292876394722255</v>
      </c>
    </row>
    <row r="21" customFormat="false" ht="15" hidden="false" customHeight="false" outlineLevel="0" collapsed="false">
      <c r="A21" s="2" t="n">
        <v>17</v>
      </c>
      <c r="B21" s="7" t="n">
        <f aca="false">B20-$G$2</f>
        <v>3.15</v>
      </c>
      <c r="C21" s="7" t="n">
        <f aca="false">C20-$G$2*C20^2</f>
        <v>0.712567337994702</v>
      </c>
      <c r="D21" s="7" t="n">
        <f aca="false">$G$1/(1+$G$1*(4-B21))</f>
        <v>0.740740740740742</v>
      </c>
      <c r="E21" s="7" t="n">
        <f aca="false">ABS(C21-D21)</f>
        <v>0.0281734027460404</v>
      </c>
    </row>
    <row r="22" customFormat="false" ht="15" hidden="false" customHeight="false" outlineLevel="0" collapsed="false">
      <c r="A22" s="2" t="n">
        <v>18</v>
      </c>
      <c r="B22" s="7" t="n">
        <f aca="false">B21-$G$2</f>
        <v>3.1</v>
      </c>
      <c r="C22" s="7" t="n">
        <f aca="false">C21-$G$2*C21^2</f>
        <v>0.687179727435859</v>
      </c>
      <c r="D22" s="7" t="n">
        <f aca="false">$G$1/(1+$G$1*(4-B22))</f>
        <v>0.714285714285716</v>
      </c>
      <c r="E22" s="7" t="n">
        <f aca="false">ABS(C22-D22)</f>
        <v>0.0271059868498568</v>
      </c>
    </row>
    <row r="23" customFormat="false" ht="15" hidden="false" customHeight="false" outlineLevel="0" collapsed="false">
      <c r="A23" s="2" t="n">
        <v>19</v>
      </c>
      <c r="B23" s="7" t="n">
        <f aca="false">B22-$G$2</f>
        <v>3.05</v>
      </c>
      <c r="C23" s="7" t="n">
        <f aca="false">C22-$G$2*C22^2</f>
        <v>0.663568928545918</v>
      </c>
      <c r="D23" s="7" t="n">
        <f aca="false">$G$1/(1+$G$1*(4-B23))</f>
        <v>0.689655172413795</v>
      </c>
      <c r="E23" s="7" t="n">
        <f aca="false">ABS(C23-D23)</f>
        <v>0.0260862438678766</v>
      </c>
    </row>
    <row r="24" customFormat="false" ht="15" hidden="false" customHeight="false" outlineLevel="0" collapsed="false">
      <c r="A24" s="2" t="n">
        <v>20</v>
      </c>
      <c r="B24" s="7" t="n">
        <f aca="false">B23-$G$2</f>
        <v>3</v>
      </c>
      <c r="C24" s="7" t="n">
        <f aca="false">C23-$G$2*C23^2</f>
        <v>0.641552742399339</v>
      </c>
      <c r="D24" s="7" t="n">
        <f aca="false">$G$1/(1+$G$1*(4-B24))</f>
        <v>0.666666666666668</v>
      </c>
      <c r="E24" s="7" t="n">
        <f aca="false">ABS(C24-D24)</f>
        <v>0.0251139242673291</v>
      </c>
    </row>
    <row r="25" customFormat="false" ht="15" hidden="false" customHeight="false" outlineLevel="0" collapsed="false">
      <c r="A25" s="2" t="n">
        <v>21</v>
      </c>
      <c r="B25" s="7" t="n">
        <f aca="false">B24-$G$2</f>
        <v>2.95</v>
      </c>
      <c r="C25" s="7" t="n">
        <f aca="false">C24-$G$2*C24^2</f>
        <v>0.620973246335334</v>
      </c>
      <c r="D25" s="7" t="n">
        <f aca="false">$G$1/(1+$G$1*(4-B25))</f>
        <v>0.645161290322582</v>
      </c>
      <c r="E25" s="7" t="n">
        <f aca="false">ABS(C25-D25)</f>
        <v>0.0241880439872486</v>
      </c>
    </row>
    <row r="26" customFormat="false" ht="15" hidden="false" customHeight="false" outlineLevel="0" collapsed="false">
      <c r="A26" s="2" t="n">
        <v>22</v>
      </c>
      <c r="B26" s="7" t="n">
        <f aca="false">B25-$G$2</f>
        <v>2.9</v>
      </c>
      <c r="C26" s="7" t="n">
        <f aca="false">C25-$G$2*C25^2</f>
        <v>0.601692857702121</v>
      </c>
      <c r="D26" s="7" t="n">
        <f aca="false">$G$1/(1+$G$1*(4-B26))</f>
        <v>0.625000000000002</v>
      </c>
      <c r="E26" s="7" t="n">
        <f aca="false">ABS(C26-D26)</f>
        <v>0.0233071422978801</v>
      </c>
    </row>
    <row r="27" customFormat="false" ht="15" hidden="false" customHeight="false" outlineLevel="0" collapsed="false">
      <c r="A27" s="2" t="n">
        <v>23</v>
      </c>
      <c r="B27" s="7" t="n">
        <f aca="false">B26-$G$2</f>
        <v>2.85</v>
      </c>
      <c r="C27" s="7" t="n">
        <f aca="false">C26-$G$2*C26^2</f>
        <v>0.583591142951634</v>
      </c>
      <c r="D27" s="7" t="n">
        <f aca="false">$G$1/(1+$G$1*(4-B27))</f>
        <v>0.606060606060608</v>
      </c>
      <c r="E27" s="7" t="n">
        <f aca="false">ABS(C27-D27)</f>
        <v>0.0224694631089734</v>
      </c>
    </row>
    <row r="28" customFormat="false" ht="15" hidden="false" customHeight="false" outlineLevel="0" collapsed="false">
      <c r="A28" s="2" t="n">
        <v>24</v>
      </c>
      <c r="B28" s="7" t="n">
        <f aca="false">B27-$G$2</f>
        <v>2.8</v>
      </c>
      <c r="C28" s="7" t="n">
        <f aca="false">C27-$G$2*C27^2</f>
        <v>0.566562211845054</v>
      </c>
      <c r="D28" s="7" t="n">
        <f aca="false">$G$1/(1+$G$1*(4-B28))</f>
        <v>0.588235294117649</v>
      </c>
      <c r="E28" s="7" t="n">
        <f aca="false">ABS(C28-D28)</f>
        <v>0.0216730822725941</v>
      </c>
    </row>
    <row r="29" customFormat="false" ht="15" hidden="false" customHeight="false" outlineLevel="0" collapsed="false">
      <c r="A29" s="2" t="n">
        <v>25</v>
      </c>
      <c r="B29" s="7" t="n">
        <f aca="false">B28-$G$2</f>
        <v>2.75</v>
      </c>
      <c r="C29" s="7" t="n">
        <f aca="false">C28-$G$2*C28^2</f>
        <v>0.550512574850516</v>
      </c>
      <c r="D29" s="7" t="n">
        <f aca="false">$G$1/(1+$G$1*(4-B29))</f>
        <v>0.571428571428573</v>
      </c>
      <c r="E29" s="7" t="n">
        <f aca="false">ABS(C29-D29)</f>
        <v>0.0209159965780564</v>
      </c>
    </row>
    <row r="30" customFormat="false" ht="15" hidden="false" customHeight="false" outlineLevel="0" collapsed="false">
      <c r="A30" s="2" t="n">
        <v>26</v>
      </c>
      <c r="B30" s="7" t="n">
        <f aca="false">B29-$G$2</f>
        <v>2.7</v>
      </c>
      <c r="C30" s="7" t="n">
        <f aca="false">C29-$G$2*C29^2</f>
        <v>0.535359370097089</v>
      </c>
      <c r="D30" s="7" t="n">
        <f aca="false">$G$1/(1+$G$1*(4-B30))</f>
        <v>0.555555555555557</v>
      </c>
      <c r="E30" s="7" t="n">
        <f aca="false">ABS(C30-D30)</f>
        <v>0.0201961854584679</v>
      </c>
    </row>
    <row r="31" customFormat="false" ht="15" hidden="false" customHeight="false" outlineLevel="0" collapsed="false">
      <c r="A31" s="2" t="n">
        <v>27</v>
      </c>
      <c r="B31" s="7" t="n">
        <f aca="false">B30-$G$2</f>
        <v>2.65000000000001</v>
      </c>
      <c r="C31" s="7" t="n">
        <f aca="false">C30-$G$2*C30^2</f>
        <v>0.521028887339552</v>
      </c>
      <c r="D31" s="7" t="n">
        <f aca="false">$G$1/(1+$G$1*(4-B31))</f>
        <v>0.540540540540542</v>
      </c>
      <c r="E31" s="7" t="n">
        <f aca="false">ABS(C31-D31)</f>
        <v>0.0195116532009904</v>
      </c>
    </row>
    <row r="32" customFormat="false" ht="15" hidden="false" customHeight="false" outlineLevel="0" collapsed="false">
      <c r="A32" s="2" t="n">
        <v>28</v>
      </c>
      <c r="B32" s="7" t="n">
        <f aca="false">B31-$G$2</f>
        <v>2.60000000000001</v>
      </c>
      <c r="C32" s="7" t="n">
        <f aca="false">C31-$G$2*C31^2</f>
        <v>0.507455332267437</v>
      </c>
      <c r="D32" s="7" t="n">
        <f aca="false">$G$1/(1+$G$1*(4-B32))</f>
        <v>0.526315789473686</v>
      </c>
      <c r="E32" s="7" t="n">
        <f aca="false">ABS(C32-D32)</f>
        <v>0.0188604572062486</v>
      </c>
    </row>
    <row r="33" customFormat="false" ht="15" hidden="false" customHeight="false" outlineLevel="0" collapsed="false">
      <c r="A33" s="2" t="n">
        <v>29</v>
      </c>
      <c r="B33" s="7" t="n">
        <f aca="false">B32-$G$2</f>
        <v>2.55000000000001</v>
      </c>
      <c r="C33" s="7" t="n">
        <f aca="false">C32-$G$2*C32^2</f>
        <v>0.494579786555104</v>
      </c>
      <c r="D33" s="7" t="n">
        <f aca="false">$G$1/(1+$G$1*(4-B33))</f>
        <v>0.512820512820514</v>
      </c>
      <c r="E33" s="7" t="n">
        <f aca="false">ABS(C33-D33)</f>
        <v>0.01824072626541</v>
      </c>
    </row>
    <row r="34" customFormat="false" ht="15" hidden="false" customHeight="false" outlineLevel="0" collapsed="false">
      <c r="A34" s="2" t="n">
        <v>30</v>
      </c>
      <c r="B34" s="7" t="n">
        <f aca="false">B33-$G$2</f>
        <v>2.50000000000001</v>
      </c>
      <c r="C34" s="7" t="n">
        <f aca="false">C33-$G$2*C33^2</f>
        <v>0.48234932829166</v>
      </c>
      <c r="D34" s="7" t="n">
        <f aca="false">$G$1/(1+$G$1*(4-B34))</f>
        <v>0.500000000000001</v>
      </c>
      <c r="E34" s="7" t="n">
        <f aca="false">ABS(C34-D34)</f>
        <v>0.0176506717083417</v>
      </c>
    </row>
    <row r="35" customFormat="false" ht="15" hidden="false" customHeight="false" outlineLevel="0" collapsed="false">
      <c r="A35" s="2" t="n">
        <v>31</v>
      </c>
      <c r="B35" s="7" t="n">
        <f aca="false">B34-$G$2</f>
        <v>2.45000000000001</v>
      </c>
      <c r="C35" s="7" t="n">
        <f aca="false">C34-$G$2*C34^2</f>
        <v>0.470716284566489</v>
      </c>
      <c r="D35" s="7" t="n">
        <f aca="false">$G$1/(1+$G$1*(4-B35))</f>
        <v>0.487804878048782</v>
      </c>
      <c r="E35" s="7" t="n">
        <f aca="false">ABS(C35-D35)</f>
        <v>0.0170885934822929</v>
      </c>
    </row>
    <row r="36" customFormat="false" ht="15" hidden="false" customHeight="false" outlineLevel="0" collapsed="false">
      <c r="A36" s="2" t="n">
        <v>32</v>
      </c>
      <c r="B36" s="7" t="n">
        <f aca="false">B35-$G$2</f>
        <v>2.40000000000001</v>
      </c>
      <c r="C36" s="7" t="n">
        <f aca="false">C35-$G$2*C35^2</f>
        <v>0.459637593538685</v>
      </c>
      <c r="D36" s="7" t="n">
        <f aca="false">$G$1/(1+$G$1*(4-B36))</f>
        <v>0.476190476190478</v>
      </c>
      <c r="E36" s="7" t="n">
        <f aca="false">ABS(C36-D36)</f>
        <v>0.0165528826517926</v>
      </c>
    </row>
    <row r="37" customFormat="false" ht="15" hidden="false" customHeight="false" outlineLevel="0" collapsed="false">
      <c r="A37" s="2" t="n">
        <v>33</v>
      </c>
      <c r="B37" s="7" t="n">
        <f aca="false">B36-$G$2</f>
        <v>2.35000000000001</v>
      </c>
      <c r="C37" s="7" t="n">
        <f aca="false">C36-$G$2*C36^2</f>
        <v>0.449074257668983</v>
      </c>
      <c r="D37" s="7" t="n">
        <f aca="false">$G$1/(1+$G$1*(4-B37))</f>
        <v>0.465116279069769</v>
      </c>
      <c r="E37" s="7" t="n">
        <f aca="false">ABS(C37-D37)</f>
        <v>0.0160420214007855</v>
      </c>
    </row>
    <row r="38" customFormat="false" ht="15" hidden="false" customHeight="false" outlineLevel="0" collapsed="false">
      <c r="A38" s="2" t="n">
        <v>34</v>
      </c>
      <c r="B38" s="7" t="n">
        <f aca="false">B37-$G$2</f>
        <v>2.30000000000001</v>
      </c>
      <c r="C38" s="7" t="n">
        <f aca="false">C37-$G$2*C37^2</f>
        <v>0.438990873223936</v>
      </c>
      <c r="D38" s="7" t="n">
        <f aca="false">$G$1/(1+$G$1*(4-B38))</f>
        <v>0.454545454545456</v>
      </c>
      <c r="E38" s="7" t="n">
        <f aca="false">ABS(C38-D38)</f>
        <v>0.01555458132152</v>
      </c>
    </row>
    <row r="39" customFormat="false" ht="15" hidden="false" customHeight="false" outlineLevel="0" collapsed="false">
      <c r="A39" s="2" t="n">
        <v>35</v>
      </c>
      <c r="B39" s="7" t="n">
        <f aca="false">B38-$G$2</f>
        <v>2.25000000000001</v>
      </c>
      <c r="C39" s="7" t="n">
        <f aca="false">C38-$G$2*C38^2</f>
        <v>0.42935522388524</v>
      </c>
      <c r="D39" s="7" t="n">
        <f aca="false">$G$1/(1+$G$1*(4-B39))</f>
        <v>0.444444444444446</v>
      </c>
      <c r="E39" s="7" t="n">
        <f aca="false">ABS(C39-D39)</f>
        <v>0.0150892205592056</v>
      </c>
    </row>
    <row r="40" customFormat="false" ht="15" hidden="false" customHeight="false" outlineLevel="0" collapsed="false">
      <c r="A40" s="2" t="n">
        <v>36</v>
      </c>
      <c r="B40" s="7" t="n">
        <f aca="false">B39-$G$2</f>
        <v>2.20000000000001</v>
      </c>
      <c r="C40" s="7" t="n">
        <f aca="false">C39-$G$2*C39^2</f>
        <v>0.420137928471363</v>
      </c>
      <c r="D40" s="7" t="n">
        <f aca="false">$G$1/(1+$G$1*(4-B40))</f>
        <v>0.434782608695653</v>
      </c>
      <c r="E40" s="7" t="n">
        <f aca="false">ABS(C40-D40)</f>
        <v>0.0146446802242905</v>
      </c>
    </row>
    <row r="41" customFormat="false" ht="15" hidden="false" customHeight="false" outlineLevel="0" collapsed="false">
      <c r="A41" s="2" t="n">
        <v>37</v>
      </c>
      <c r="B41" s="7" t="n">
        <f aca="false">B40-$G$2</f>
        <v>2.15000000000001</v>
      </c>
      <c r="C41" s="7" t="n">
        <f aca="false">C40-$G$2*C40^2</f>
        <v>0.411312134524353</v>
      </c>
      <c r="D41" s="7" t="n">
        <f aca="false">$G$1/(1+$G$1*(4-B41))</f>
        <v>0.425531914893618</v>
      </c>
      <c r="E41" s="7" t="n">
        <f aca="false">ABS(C41-D41)</f>
        <v>0.0142197803692657</v>
      </c>
    </row>
    <row r="42" customFormat="false" ht="15" hidden="false" customHeight="false" outlineLevel="0" collapsed="false">
      <c r="A42" s="2" t="n">
        <v>38</v>
      </c>
      <c r="B42" s="7" t="n">
        <f aca="false">B41-$G$2</f>
        <v>2.10000000000001</v>
      </c>
      <c r="C42" s="7" t="n">
        <f aca="false">C41-$G$2*C41^2</f>
        <v>0.402853250924004</v>
      </c>
      <c r="D42" s="7" t="n">
        <f aca="false">$G$1/(1+$G$1*(4-B42))</f>
        <v>0.416666666666668</v>
      </c>
      <c r="E42" s="7" t="n">
        <f aca="false">ABS(C42-D42)</f>
        <v>0.0138134157426643</v>
      </c>
    </row>
    <row r="43" customFormat="false" ht="15" hidden="false" customHeight="false" outlineLevel="0" collapsed="false">
      <c r="A43" s="2" t="n">
        <v>39</v>
      </c>
      <c r="B43" s="7" t="n">
        <f aca="false">B42-$G$2</f>
        <v>2.05000000000001</v>
      </c>
      <c r="C43" s="7" t="n">
        <f aca="false">C42-$G$2*C42^2</f>
        <v>0.394738713835002</v>
      </c>
      <c r="D43" s="7" t="n">
        <f aca="false">$G$1/(1+$G$1*(4-B43))</f>
        <v>0.408163265306124</v>
      </c>
      <c r="E43" s="7" t="n">
        <f aca="false">ABS(C43-D43)</f>
        <v>0.013424551471122</v>
      </c>
    </row>
    <row r="44" customFormat="false" ht="15" hidden="false" customHeight="false" outlineLevel="0" collapsed="false">
      <c r="A44" s="2" t="n">
        <v>40</v>
      </c>
      <c r="B44" s="7" t="n">
        <f aca="false">B43-$G$2</f>
        <v>2.00000000000001</v>
      </c>
      <c r="C44" s="7" t="n">
        <f aca="false">C43-$G$2*C43^2</f>
        <v>0.386947781224996</v>
      </c>
      <c r="D44" s="7" t="n">
        <f aca="false">$G$1/(1+$G$1*(4-B44))</f>
        <v>0.400000000000001</v>
      </c>
      <c r="E44" s="7" t="n">
        <f aca="false">ABS(C44-D44)</f>
        <v>0.0130522187750051</v>
      </c>
    </row>
    <row r="45" customFormat="false" ht="15" hidden="false" customHeight="false" outlineLevel="0" collapsed="false">
      <c r="A45" s="2" t="n">
        <v>41</v>
      </c>
      <c r="B45" s="7" t="n">
        <f aca="false">B44-$G$2</f>
        <v>1.95000000000001</v>
      </c>
      <c r="C45" s="7" t="n">
        <f aca="false">C44-$G$2*C44^2</f>
        <v>0.379461351955249</v>
      </c>
      <c r="D45" s="7" t="n">
        <f aca="false">$G$1/(1+$G$1*(4-B45))</f>
        <v>0.392156862745099</v>
      </c>
      <c r="E45" s="7" t="n">
        <f aca="false">ABS(C45-D45)</f>
        <v>0.0126955107898504</v>
      </c>
    </row>
    <row r="46" customFormat="false" ht="15" hidden="false" customHeight="false" outlineLevel="0" collapsed="false">
      <c r="A46" s="2" t="n">
        <v>42</v>
      </c>
      <c r="B46" s="7" t="n">
        <f aca="false">B45-$G$2</f>
        <v>1.90000000000001</v>
      </c>
      <c r="C46" s="7" t="n">
        <f aca="false">C45-$G$2*C45^2</f>
        <v>0.372261806073863</v>
      </c>
      <c r="D46" s="7" t="n">
        <f aca="false">$G$1/(1+$G$1*(4-B46))</f>
        <v>0.384615384615386</v>
      </c>
      <c r="E46" s="7" t="n">
        <f aca="false">ABS(C46-D46)</f>
        <v>0.0123535785415222</v>
      </c>
    </row>
    <row r="47" customFormat="false" ht="15" hidden="false" customHeight="false" outlineLevel="0" collapsed="false">
      <c r="A47" s="2" t="n">
        <v>43</v>
      </c>
      <c r="B47" s="7" t="n">
        <f aca="false">B46-$G$2</f>
        <v>1.85000000000001</v>
      </c>
      <c r="C47" s="7" t="n">
        <f aca="false">C46-$G$2*C46^2</f>
        <v>0.365332863460795</v>
      </c>
      <c r="D47" s="7" t="n">
        <f aca="false">$G$1/(1+$G$1*(4-B47))</f>
        <v>0.377358490566039</v>
      </c>
      <c r="E47" s="7" t="n">
        <f aca="false">ABS(C47-D47)</f>
        <v>0.012025627105244</v>
      </c>
    </row>
    <row r="48" customFormat="false" ht="15" hidden="false" customHeight="false" outlineLevel="0" collapsed="false">
      <c r="A48" s="2" t="n">
        <v>44</v>
      </c>
      <c r="B48" s="7" t="n">
        <f aca="false">B47-$G$2</f>
        <v>1.80000000000001</v>
      </c>
      <c r="C48" s="7" t="n">
        <f aca="false">C47-$G$2*C47^2</f>
        <v>0.358659458404572</v>
      </c>
      <c r="D48" s="7" t="n">
        <f aca="false">$G$1/(1+$G$1*(4-B48))</f>
        <v>0.370370370370371</v>
      </c>
      <c r="E48" s="7" t="n">
        <f aca="false">ABS(C48-D48)</f>
        <v>0.0117109119657998</v>
      </c>
    </row>
    <row r="49" customFormat="false" ht="15" hidden="false" customHeight="false" outlineLevel="0" collapsed="false">
      <c r="A49" s="2" t="n">
        <v>45</v>
      </c>
      <c r="B49" s="7" t="n">
        <f aca="false">B48-$G$2</f>
        <v>1.75000000000001</v>
      </c>
      <c r="C49" s="7" t="n">
        <f aca="false">C48-$G$2*C48^2</f>
        <v>0.352227628049419</v>
      </c>
      <c r="D49" s="7" t="n">
        <f aca="false">$G$1/(1+$G$1*(4-B49))</f>
        <v>0.363636363636365</v>
      </c>
      <c r="E49" s="7" t="n">
        <f aca="false">ABS(C49-D49)</f>
        <v>0.0114087355869461</v>
      </c>
    </row>
    <row r="50" customFormat="false" ht="15" hidden="false" customHeight="false" outlineLevel="0" collapsed="false">
      <c r="A50" s="2" t="n">
        <v>46</v>
      </c>
      <c r="B50" s="7" t="n">
        <f aca="false">B49-$G$2</f>
        <v>1.70000000000001</v>
      </c>
      <c r="C50" s="7" t="n">
        <f aca="false">C49-$G$2*C49^2</f>
        <v>0.346024412951353</v>
      </c>
      <c r="D50" s="7" t="n">
        <f aca="false">$G$1/(1+$G$1*(4-B50))</f>
        <v>0.357142857142858</v>
      </c>
      <c r="E50" s="7" t="n">
        <f aca="false">ABS(C50-D50)</f>
        <v>0.0111184441915055</v>
      </c>
    </row>
    <row r="51" customFormat="false" ht="15" hidden="false" customHeight="false" outlineLevel="0" collapsed="false">
      <c r="A51" s="2" t="n">
        <v>47</v>
      </c>
      <c r="B51" s="7" t="n">
        <f aca="false">B50-$G$2</f>
        <v>1.65000000000001</v>
      </c>
      <c r="C51" s="7" t="n">
        <f aca="false">C50-$G$2*C50^2</f>
        <v>0.340037768233436</v>
      </c>
      <c r="D51" s="7" t="n">
        <f aca="false">$G$1/(1+$G$1*(4-B51))</f>
        <v>0.350877192982457</v>
      </c>
      <c r="E51" s="7" t="n">
        <f aca="false">ABS(C51-D51)</f>
        <v>0.0108394247490208</v>
      </c>
    </row>
    <row r="52" customFormat="false" ht="15" hidden="false" customHeight="false" outlineLevel="0" collapsed="false">
      <c r="A52" s="2" t="n">
        <v>48</v>
      </c>
      <c r="B52" s="7" t="n">
        <f aca="false">B51-$G$2</f>
        <v>1.60000000000001</v>
      </c>
      <c r="C52" s="7" t="n">
        <f aca="false">C51-$G$2*C51^2</f>
        <v>0.334256484042177</v>
      </c>
      <c r="D52" s="7" t="n">
        <f aca="false">$G$1/(1+$G$1*(4-B52))</f>
        <v>0.344827586206897</v>
      </c>
      <c r="E52" s="7" t="n">
        <f aca="false">ABS(C52-D52)</f>
        <v>0.01057110216472</v>
      </c>
    </row>
    <row r="53" customFormat="false" ht="15" hidden="false" customHeight="false" outlineLevel="0" collapsed="false">
      <c r="A53" s="2" t="n">
        <v>49</v>
      </c>
      <c r="B53" s="7" t="n">
        <f aca="false">B52-$G$2</f>
        <v>1.55000000000001</v>
      </c>
      <c r="C53" s="7" t="n">
        <f aca="false">C52-$G$2*C52^2</f>
        <v>0.328670114185965</v>
      </c>
      <c r="D53" s="7" t="n">
        <f aca="false">$G$1/(1+$G$1*(4-B53))</f>
        <v>0.338983050847458</v>
      </c>
      <c r="E53" s="7" t="n">
        <f aca="false">ABS(C53-D53)</f>
        <v>0.010312936661493</v>
      </c>
    </row>
    <row r="54" customFormat="false" ht="15" hidden="false" customHeight="false" outlineLevel="0" collapsed="false">
      <c r="A54" s="2" t="n">
        <v>50</v>
      </c>
      <c r="B54" s="7" t="n">
        <f aca="false">B53-$G$2</f>
        <v>1.50000000000001</v>
      </c>
      <c r="C54" s="7" t="n">
        <f aca="false">C53-$G$2*C53^2</f>
        <v>0.323268911988015</v>
      </c>
      <c r="D54" s="7" t="n">
        <f aca="false">$G$1/(1+$G$1*(4-B54))</f>
        <v>0.333333333333334</v>
      </c>
      <c r="E54" s="7" t="n">
        <f aca="false">ABS(C54-D54)</f>
        <v>0.0100644213453194</v>
      </c>
    </row>
    <row r="55" customFormat="false" ht="15" hidden="false" customHeight="false" outlineLevel="0" collapsed="false">
      <c r="A55" s="2" t="n">
        <v>51</v>
      </c>
      <c r="B55" s="7" t="n">
        <f aca="false">B54-$G$2</f>
        <v>1.45000000000001</v>
      </c>
      <c r="C55" s="7" t="n">
        <f aca="false">C54-$G$2*C54^2</f>
        <v>0.318043772515119</v>
      </c>
      <c r="D55" s="7" t="n">
        <f aca="false">$G$1/(1+$G$1*(4-B55))</f>
        <v>0.327868852459017</v>
      </c>
      <c r="E55" s="7" t="n">
        <f aca="false">ABS(C55-D55)</f>
        <v>0.00982507994389814</v>
      </c>
    </row>
    <row r="56" customFormat="false" ht="15" hidden="false" customHeight="false" outlineLevel="0" collapsed="false">
      <c r="A56" s="2" t="n">
        <v>52</v>
      </c>
      <c r="B56" s="7" t="n">
        <f aca="false">B55-$G$2</f>
        <v>1.40000000000001</v>
      </c>
      <c r="C56" s="7" t="n">
        <f aca="false">C55-$G$2*C55^2</f>
        <v>0.312986180453337</v>
      </c>
      <c r="D56" s="7" t="n">
        <f aca="false">$G$1/(1+$G$1*(4-B56))</f>
        <v>0.322580645161291</v>
      </c>
      <c r="E56" s="7" t="n">
        <f aca="false">ABS(C56-D56)</f>
        <v>0.00959446470795444</v>
      </c>
    </row>
    <row r="57" customFormat="false" ht="15" hidden="false" customHeight="false" outlineLevel="0" collapsed="false">
      <c r="A57" s="2" t="n">
        <v>53</v>
      </c>
      <c r="B57" s="7" t="n">
        <f aca="false">B56-$G$2</f>
        <v>1.35000000000001</v>
      </c>
      <c r="C57" s="7" t="n">
        <f aca="false">C56-$G$2*C56^2</f>
        <v>0.308088162995598</v>
      </c>
      <c r="D57" s="7" t="n">
        <f aca="false">$G$1/(1+$G$1*(4-B57))</f>
        <v>0.317460317460318</v>
      </c>
      <c r="E57" s="7" t="n">
        <f aca="false">ABS(C57-D57)</f>
        <v>0.00937215446472006</v>
      </c>
    </row>
    <row r="58" customFormat="false" ht="15" hidden="false" customHeight="false" outlineLevel="0" collapsed="false">
      <c r="A58" s="2" t="n">
        <v>54</v>
      </c>
      <c r="B58" s="7" t="n">
        <f aca="false">B57-$G$2</f>
        <v>1.30000000000001</v>
      </c>
      <c r="C58" s="7" t="n">
        <f aca="false">C57-$G$2*C57^2</f>
        <v>0.303342247186698</v>
      </c>
      <c r="D58" s="7" t="n">
        <f aca="false">$G$1/(1+$G$1*(4-B58))</f>
        <v>0.312500000000001</v>
      </c>
      <c r="E58" s="7" t="n">
        <f aca="false">ABS(C58-D58)</f>
        <v>0.00915775281330261</v>
      </c>
    </row>
    <row r="59" customFormat="false" ht="15" hidden="false" customHeight="false" outlineLevel="0" collapsed="false">
      <c r="A59" s="2" t="n">
        <v>55</v>
      </c>
      <c r="B59" s="7" t="n">
        <f aca="false">B58-$G$2</f>
        <v>1.25000000000001</v>
      </c>
      <c r="C59" s="7" t="n">
        <f aca="false">C58-$G$2*C58^2</f>
        <v>0.298741421240284</v>
      </c>
      <c r="D59" s="7" t="n">
        <f aca="false">$G$1/(1+$G$1*(4-B59))</f>
        <v>0.307692307692308</v>
      </c>
      <c r="E59" s="7" t="n">
        <f aca="false">ABS(C59-D59)</f>
        <v>0.00895088645202408</v>
      </c>
    </row>
    <row r="60" customFormat="false" ht="15" hidden="false" customHeight="false" outlineLevel="0" collapsed="false">
      <c r="A60" s="2" t="n">
        <v>56</v>
      </c>
      <c r="B60" s="7" t="n">
        <f aca="false">B59-$G$2</f>
        <v>1.20000000000001</v>
      </c>
      <c r="C60" s="7" t="n">
        <f aca="false">C59-$G$2*C59^2</f>
        <v>0.294279099402051</v>
      </c>
      <c r="D60" s="7" t="n">
        <f aca="false">$G$1/(1+$G$1*(4-B60))</f>
        <v>0.303030303030304</v>
      </c>
      <c r="E60" s="7" t="n">
        <f aca="false">ABS(C60-D60)</f>
        <v>0.00875120362825266</v>
      </c>
    </row>
    <row r="61" customFormat="false" ht="15" hidden="false" customHeight="false" outlineLevel="0" collapsed="false">
      <c r="A61" s="2" t="n">
        <v>57</v>
      </c>
      <c r="B61" s="7" t="n">
        <f aca="false">B60-$G$2</f>
        <v>1.15000000000001</v>
      </c>
      <c r="C61" s="7" t="n">
        <f aca="false">C60-$G$2*C60^2</f>
        <v>0.289949089984807</v>
      </c>
      <c r="D61" s="7" t="n">
        <f aca="false">$G$1/(1+$G$1*(4-B61))</f>
        <v>0.298507462686568</v>
      </c>
      <c r="E61" s="7" t="n">
        <f aca="false">ABS(C61-D61)</f>
        <v>0.00855837270176091</v>
      </c>
    </row>
    <row r="62" customFormat="false" ht="15" hidden="false" customHeight="false" outlineLevel="0" collapsed="false">
      <c r="A62" s="2" t="n">
        <v>58</v>
      </c>
      <c r="B62" s="7" t="n">
        <f aca="false">B61-$G$2</f>
        <v>1.10000000000001</v>
      </c>
      <c r="C62" s="7" t="n">
        <f aca="false">C61-$G$2*C61^2</f>
        <v>0.285745566245656</v>
      </c>
      <c r="D62" s="7" t="n">
        <f aca="false">$G$1/(1+$G$1*(4-B62))</f>
        <v>0.294117647058824</v>
      </c>
      <c r="E62" s="7" t="n">
        <f aca="false">ABS(C62-D62)</f>
        <v>0.00837208081316815</v>
      </c>
    </row>
    <row r="63" customFormat="false" ht="15" hidden="false" customHeight="false" outlineLevel="0" collapsed="false">
      <c r="A63" s="2" t="n">
        <v>59</v>
      </c>
      <c r="B63" s="7" t="n">
        <f aca="false">B62-$G$2</f>
        <v>1.05000000000001</v>
      </c>
      <c r="C63" s="7" t="n">
        <f aca="false">C62-$G$2*C62^2</f>
        <v>0.281663039814203</v>
      </c>
      <c r="D63" s="7" t="n">
        <f aca="false">$G$1/(1+$G$1*(4-B63))</f>
        <v>0.289855072463769</v>
      </c>
      <c r="E63" s="7" t="n">
        <f aca="false">ABS(C63-D63)</f>
        <v>0.0081920326495652</v>
      </c>
    </row>
    <row r="64" customFormat="false" ht="15" hidden="false" customHeight="false" outlineLevel="0" collapsed="false">
      <c r="A64" s="2" t="n">
        <v>60</v>
      </c>
      <c r="B64" s="7" t="n">
        <f aca="false">B63-$G$2</f>
        <v>1.00000000000001</v>
      </c>
      <c r="C64" s="7" t="n">
        <f aca="false">C63-$G$2*C63^2</f>
        <v>0.277696336414335</v>
      </c>
      <c r="D64" s="7" t="n">
        <f aca="false">$G$1/(1+$G$1*(4-B64))</f>
        <v>0.285714285714286</v>
      </c>
      <c r="E64" s="7" t="n">
        <f aca="false">ABS(C64-D64)</f>
        <v>0.00801794929995164</v>
      </c>
    </row>
    <row r="65" customFormat="false" ht="15" hidden="false" customHeight="false" outlineLevel="0" collapsed="false">
      <c r="A65" s="2" t="n">
        <v>61</v>
      </c>
      <c r="B65" s="7" t="n">
        <f aca="false">B64-$G$2</f>
        <v>0.950000000000006</v>
      </c>
      <c r="C65" s="7" t="n">
        <f aca="false">C64-$G$2*C64^2</f>
        <v>0.273840573651437</v>
      </c>
      <c r="D65" s="7" t="n">
        <f aca="false">$G$1/(1+$G$1*(4-B65))</f>
        <v>0.281690140845071</v>
      </c>
      <c r="E65" s="7" t="n">
        <f aca="false">ABS(C65-D65)</f>
        <v>0.00784956719363356</v>
      </c>
    </row>
    <row r="66" customFormat="false" ht="15" hidden="false" customHeight="false" outlineLevel="0" collapsed="false">
      <c r="A66" s="2" t="n">
        <v>62</v>
      </c>
      <c r="B66" s="7" t="n">
        <f aca="false">B65-$G$2</f>
        <v>0.900000000000006</v>
      </c>
      <c r="C66" s="7" t="n">
        <f aca="false">C65-$G$2*C65^2</f>
        <v>0.27009114066255</v>
      </c>
      <c r="D66" s="7" t="n">
        <f aca="false">$G$1/(1+$G$1*(4-B66))</f>
        <v>0.277777777777778</v>
      </c>
      <c r="E66" s="7" t="n">
        <f aca="false">ABS(C66-D66)</f>
        <v>0.00768663711522827</v>
      </c>
    </row>
    <row r="67" customFormat="false" ht="15" hidden="false" customHeight="false" outlineLevel="0" collapsed="false">
      <c r="A67" s="2" t="n">
        <v>63</v>
      </c>
      <c r="B67" s="7" t="n">
        <f aca="false">B66-$G$2</f>
        <v>0.850000000000006</v>
      </c>
      <c r="C67" s="7" t="n">
        <f aca="false">C66-$G$2*C66^2</f>
        <v>0.26644367944933</v>
      </c>
      <c r="D67" s="7" t="n">
        <f aca="false">$G$1/(1+$G$1*(4-B67))</f>
        <v>0.273972602739726</v>
      </c>
      <c r="E67" s="7" t="n">
        <f aca="false">ABS(C67-D67)</f>
        <v>0.00752892329039634</v>
      </c>
    </row>
    <row r="68" customFormat="false" ht="15" hidden="false" customHeight="false" outlineLevel="0" collapsed="false">
      <c r="A68" s="2" t="n">
        <v>64</v>
      </c>
      <c r="B68" s="7" t="n">
        <f aca="false">B67-$G$2</f>
        <v>0.800000000000006</v>
      </c>
      <c r="C68" s="7" t="n">
        <f aca="false">C67-$G$2*C67^2</f>
        <v>0.262894067733405</v>
      </c>
      <c r="D68" s="7" t="n">
        <f aca="false">$G$1/(1+$G$1*(4-B68))</f>
        <v>0.270270270270271</v>
      </c>
      <c r="E68" s="7" t="n">
        <f aca="false">ABS(C68-D68)</f>
        <v>0.0073762025368655</v>
      </c>
    </row>
    <row r="69" customFormat="false" ht="15" hidden="false" customHeight="false" outlineLevel="0" collapsed="false">
      <c r="A69" s="2" t="n">
        <v>65</v>
      </c>
      <c r="B69" s="7" t="n">
        <f aca="false">B68-$G$2</f>
        <v>0.750000000000006</v>
      </c>
      <c r="C69" s="7" t="n">
        <f aca="false">C68-$G$2*C68^2</f>
        <v>0.259438403190934</v>
      </c>
      <c r="D69" s="7" t="n">
        <f aca="false">$G$1/(1+$G$1*(4-B69))</f>
        <v>0.266666666666667</v>
      </c>
      <c r="E69" s="7" t="n">
        <f aca="false">ABS(C69-D69)</f>
        <v>0.00722826347573269</v>
      </c>
    </row>
    <row r="70" customFormat="false" ht="15" hidden="false" customHeight="false" outlineLevel="0" collapsed="false">
      <c r="A70" s="2" t="n">
        <v>66</v>
      </c>
      <c r="B70" s="7" t="n">
        <f aca="false">B69-$G$2</f>
        <v>0.700000000000006</v>
      </c>
      <c r="C70" s="7" t="n">
        <f aca="false">C69-$G$2*C69^2</f>
        <v>0.256072988938421</v>
      </c>
      <c r="D70" s="7" t="n">
        <f aca="false">$G$1/(1+$G$1*(4-B70))</f>
        <v>0.263157894736843</v>
      </c>
      <c r="E70" s="7" t="n">
        <f aca="false">ABS(C70-D70)</f>
        <v>0.00708490579842119</v>
      </c>
    </row>
    <row r="71" customFormat="false" ht="15" hidden="false" customHeight="false" outlineLevel="0" collapsed="false">
      <c r="A71" s="2" t="n">
        <v>67</v>
      </c>
      <c r="B71" s="7" t="n">
        <f aca="false">B70-$G$2</f>
        <v>0.650000000000006</v>
      </c>
      <c r="C71" s="7" t="n">
        <f aca="false">C70-$G$2*C70^2</f>
        <v>0.252794320155229</v>
      </c>
      <c r="D71" s="7" t="n">
        <f aca="false">$G$1/(1+$G$1*(4-B71))</f>
        <v>0.25974025974026</v>
      </c>
      <c r="E71" s="7" t="n">
        <f aca="false">ABS(C71-D71)</f>
        <v>0.00694593958503159</v>
      </c>
    </row>
    <row r="72" customFormat="false" ht="15" hidden="false" customHeight="false" outlineLevel="0" collapsed="false">
      <c r="A72" s="2" t="n">
        <v>68</v>
      </c>
      <c r="B72" s="7" t="n">
        <f aca="false">B71-$G$2</f>
        <v>0.600000000000006</v>
      </c>
      <c r="C72" s="7" t="n">
        <f aca="false">C71-$G$2*C71^2</f>
        <v>0.249599071740091</v>
      </c>
      <c r="D72" s="7" t="n">
        <f aca="false">$G$1/(1+$G$1*(4-B72))</f>
        <v>0.256410256410257</v>
      </c>
      <c r="E72" s="7" t="n">
        <f aca="false">ABS(C72-D72)</f>
        <v>0.00681118467016548</v>
      </c>
    </row>
    <row r="73" customFormat="false" ht="15" hidden="false" customHeight="false" outlineLevel="0" collapsed="false">
      <c r="A73" s="2" t="n">
        <v>69</v>
      </c>
      <c r="B73" s="7" t="n">
        <f aca="false">B72-$G$2</f>
        <v>0.550000000000006</v>
      </c>
      <c r="C73" s="7" t="n">
        <f aca="false">C72-$G$2*C72^2</f>
        <v>0.246484086909416</v>
      </c>
      <c r="D73" s="7" t="n">
        <f aca="false">$G$1/(1+$G$1*(4-B73))</f>
        <v>0.253164556962026</v>
      </c>
      <c r="E73" s="7" t="n">
        <f aca="false">ABS(C73-D73)</f>
        <v>0.00668047005261019</v>
      </c>
    </row>
    <row r="74" customFormat="false" ht="15" hidden="false" customHeight="false" outlineLevel="0" collapsed="false">
      <c r="A74" s="2" t="n">
        <v>70</v>
      </c>
      <c r="B74" s="7" t="n">
        <f aca="false">B73-$G$2</f>
        <v>0.500000000000006</v>
      </c>
      <c r="C74" s="7" t="n">
        <f aca="false">C73-$G$2*C73^2</f>
        <v>0.243446366654437</v>
      </c>
      <c r="D74" s="7" t="n">
        <f aca="false">$G$1/(1+$G$1*(4-B74))</f>
        <v>0.25</v>
      </c>
      <c r="E74" s="7" t="n">
        <f aca="false">ABS(C74-D74)</f>
        <v>0.00655363334556328</v>
      </c>
    </row>
    <row r="75" customFormat="false" ht="15" hidden="false" customHeight="false" outlineLevel="0" collapsed="false">
      <c r="A75" s="2" t="n">
        <v>71</v>
      </c>
      <c r="B75" s="7" t="n">
        <f aca="false">B74-$G$2</f>
        <v>0.450000000000006</v>
      </c>
      <c r="C75" s="7" t="n">
        <f aca="false">C74-$G$2*C74^2</f>
        <v>0.240483059982575</v>
      </c>
      <c r="D75" s="7" t="n">
        <f aca="false">$G$1/(1+$G$1*(4-B75))</f>
        <v>0.246913580246914</v>
      </c>
      <c r="E75" s="7" t="n">
        <f aca="false">ABS(C75-D75)</f>
        <v>0.00643052026433921</v>
      </c>
    </row>
    <row r="76" customFormat="false" ht="15" hidden="false" customHeight="false" outlineLevel="0" collapsed="false">
      <c r="A76" s="2" t="n">
        <v>72</v>
      </c>
      <c r="B76" s="7" t="n">
        <f aca="false">B75-$G$2</f>
        <v>0.400000000000006</v>
      </c>
      <c r="C76" s="7" t="n">
        <f aca="false">C75-$G$2*C75^2</f>
        <v>0.237591454875646</v>
      </c>
      <c r="D76" s="7" t="n">
        <f aca="false">$G$1/(1+$G$1*(4-B76))</f>
        <v>0.243902439024391</v>
      </c>
      <c r="E76" s="7" t="n">
        <f aca="false">ABS(C76-D76)</f>
        <v>0.00631098414874493</v>
      </c>
    </row>
    <row r="77" customFormat="false" ht="15" hidden="false" customHeight="false" outlineLevel="0" collapsed="false">
      <c r="A77" s="2" t="n">
        <v>73</v>
      </c>
      <c r="B77" s="7" t="n">
        <f aca="false">B76-$G$2</f>
        <v>0.350000000000006</v>
      </c>
      <c r="C77" s="7" t="n">
        <f aca="false">C76-$G$2*C76^2</f>
        <v>0.234768969904149</v>
      </c>
      <c r="D77" s="7" t="n">
        <f aca="false">$G$1/(1+$G$1*(4-B77))</f>
        <v>0.240963855421687</v>
      </c>
      <c r="E77" s="7" t="n">
        <f aca="false">ABS(C77-D77)</f>
        <v>0.00619488551753772</v>
      </c>
    </row>
    <row r="78" customFormat="false" ht="15" hidden="false" customHeight="false" outlineLevel="0" collapsed="false">
      <c r="A78" s="2" t="n">
        <v>74</v>
      </c>
      <c r="B78" s="7" t="n">
        <f aca="false">B77-$G$2</f>
        <v>0.300000000000006</v>
      </c>
      <c r="C78" s="7" t="n">
        <f aca="false">C77-$G$2*C77^2</f>
        <v>0.232013146442657</v>
      </c>
      <c r="D78" s="7" t="n">
        <f aca="false">$G$1/(1+$G$1*(4-B78))</f>
        <v>0.238095238095238</v>
      </c>
      <c r="E78" s="7" t="n">
        <f aca="false">ABS(C78-D78)</f>
        <v>0.00608209165258186</v>
      </c>
    </row>
    <row r="79" customFormat="false" ht="15" hidden="false" customHeight="false" outlineLevel="0" collapsed="false">
      <c r="A79" s="2" t="n">
        <v>75</v>
      </c>
      <c r="B79" s="7" t="n">
        <f aca="false">B78-$G$2</f>
        <v>0.250000000000006</v>
      </c>
      <c r="C79" s="7" t="n">
        <f aca="false">C78-$G$2*C78^2</f>
        <v>0.229321641436546</v>
      </c>
      <c r="D79" s="7" t="n">
        <f aca="false">$G$1/(1+$G$1*(4-B79))</f>
        <v>0.235294117647059</v>
      </c>
      <c r="E79" s="7" t="n">
        <f aca="false">ABS(C79-D79)</f>
        <v>0.00597247621051364</v>
      </c>
    </row>
    <row r="80" customFormat="false" ht="15" hidden="false" customHeight="false" outlineLevel="0" collapsed="false">
      <c r="A80" s="2" t="n">
        <v>76</v>
      </c>
      <c r="B80" s="7" t="n">
        <f aca="false">B79-$G$2</f>
        <v>0.200000000000006</v>
      </c>
      <c r="C80" s="7" t="n">
        <f aca="false">C79-$G$2*C79^2</f>
        <v>0.226692220674988</v>
      </c>
      <c r="D80" s="7" t="n">
        <f aca="false">$G$1/(1+$G$1*(4-B80))</f>
        <v>0.232558139534884</v>
      </c>
      <c r="E80" s="7" t="n">
        <f aca="false">ABS(C80-D80)</f>
        <v>0.00586591885989618</v>
      </c>
    </row>
    <row r="81" customFormat="false" ht="15" hidden="false" customHeight="false" outlineLevel="0" collapsed="false">
      <c r="A81" s="2" t="n">
        <v>77</v>
      </c>
      <c r="B81" s="7" t="n">
        <f aca="false">B80-$G$2</f>
        <v>0.150000000000006</v>
      </c>
      <c r="C81" s="7" t="n">
        <f aca="false">C80-$G$2*C80^2</f>
        <v>0.22412275252926</v>
      </c>
      <c r="D81" s="7" t="n">
        <f aca="false">$G$1/(1+$G$1*(4-B81))</f>
        <v>0.229885057471265</v>
      </c>
      <c r="E81" s="7" t="n">
        <f aca="false">ABS(C81-D81)</f>
        <v>0.00576230494200464</v>
      </c>
    </row>
    <row r="82" customFormat="false" ht="15" hidden="false" customHeight="false" outlineLevel="0" collapsed="false">
      <c r="A82" s="2" t="n">
        <v>78</v>
      </c>
      <c r="B82" s="7" t="n">
        <f aca="false">B81-$G$2</f>
        <v>0.100000000000006</v>
      </c>
      <c r="C82" s="7" t="n">
        <f aca="false">C81-$G$2*C81^2</f>
        <v>0.221611202119195</v>
      </c>
      <c r="D82" s="7" t="n">
        <f aca="false">$G$1/(1+$G$1*(4-B82))</f>
        <v>0.227272727272728</v>
      </c>
      <c r="E82" s="7" t="n">
        <f aca="false">ABS(C82-D82)</f>
        <v>0.00566152515353213</v>
      </c>
    </row>
    <row r="83" customFormat="false" ht="15" hidden="false" customHeight="false" outlineLevel="0" collapsed="false">
      <c r="A83" s="2" t="n">
        <v>79</v>
      </c>
      <c r="B83" s="7" t="n">
        <f aca="false">B82-$G$2</f>
        <v>0.0500000000000058</v>
      </c>
      <c r="C83" s="7" t="n">
        <f aca="false">C82-$G$2*C82^2</f>
        <v>0.21915562587396</v>
      </c>
      <c r="D83" s="7" t="n">
        <f aca="false">$G$1/(1+$G$1*(4-B83))</f>
        <v>0.224719101123596</v>
      </c>
      <c r="E83" s="7" t="n">
        <f aca="false">ABS(C83-D83)</f>
        <v>0.0055634752496361</v>
      </c>
    </row>
    <row r="84" customFormat="false" ht="15" hidden="false" customHeight="false" outlineLevel="0" collapsed="false">
      <c r="A84" s="2" t="n">
        <v>80</v>
      </c>
      <c r="B84" s="7" t="n">
        <f aca="false">B83-$G$2</f>
        <v>5.84254866708989E-015</v>
      </c>
      <c r="C84" s="7" t="n">
        <f aca="false">C83-$G$2*C83^2</f>
        <v>0.216754166456349</v>
      </c>
      <c r="D84" s="7" t="n">
        <f aca="false">$G$1/(1+$G$1*(4-B84))</f>
        <v>0.222222222222223</v>
      </c>
      <c r="E84" s="7" t="n">
        <f aca="false">ABS(C84-D84)</f>
        <v>0.00546805576587314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31</v>
      </c>
      <c r="B1" s="3" t="s">
        <v>32</v>
      </c>
      <c r="C1" s="3" t="s">
        <v>33</v>
      </c>
    </row>
    <row r="2" customFormat="false" ht="15" hidden="false" customHeight="false" outlineLevel="0" collapsed="false">
      <c r="A2" s="2" t="s">
        <v>34</v>
      </c>
      <c r="B2" s="8" t="n">
        <v>1</v>
      </c>
      <c r="C2" s="2" t="s">
        <v>35</v>
      </c>
    </row>
    <row r="3" customFormat="false" ht="15" hidden="false" customHeight="false" outlineLevel="0" collapsed="false">
      <c r="A3" s="2" t="s">
        <v>36</v>
      </c>
      <c r="B3" s="8" t="n">
        <v>-5</v>
      </c>
      <c r="C3" s="2" t="s">
        <v>37</v>
      </c>
    </row>
    <row r="4" customFormat="false" ht="15" hidden="false" customHeight="false" outlineLevel="0" collapsed="false">
      <c r="A4" s="2" t="s">
        <v>38</v>
      </c>
      <c r="B4" s="8" t="n">
        <v>0</v>
      </c>
      <c r="C4" s="2" t="s">
        <v>39</v>
      </c>
    </row>
    <row r="5" customFormat="false" ht="15" hidden="false" customHeight="false" outlineLevel="0" collapsed="false">
      <c r="A5" s="2" t="s">
        <v>40</v>
      </c>
      <c r="B5" s="8" t="n">
        <v>0</v>
      </c>
      <c r="C5" s="2" t="s">
        <v>41</v>
      </c>
    </row>
    <row r="6" customFormat="false" ht="15" hidden="false" customHeight="false" outlineLevel="0" collapsed="false">
      <c r="A6" s="2" t="s">
        <v>42</v>
      </c>
      <c r="B6" s="8" t="n">
        <v>6.0653</v>
      </c>
      <c r="C6" s="2" t="s">
        <v>43</v>
      </c>
    </row>
    <row r="7" customFormat="false" ht="15" hidden="false" customHeight="false" outlineLevel="0" collapsed="false">
      <c r="A7" s="2" t="s">
        <v>44</v>
      </c>
      <c r="B7" s="8" t="n">
        <v>6.0577</v>
      </c>
      <c r="C7" s="2" t="s">
        <v>45</v>
      </c>
    </row>
    <row r="8" customFormat="false" ht="15" hidden="false" customHeight="false" outlineLevel="0" collapsed="false">
      <c r="A8" s="2" t="s">
        <v>46</v>
      </c>
      <c r="B8" s="8" t="n">
        <v>0.0076</v>
      </c>
      <c r="C8" s="2" t="s">
        <v>47</v>
      </c>
    </row>
    <row r="9" customFormat="false" ht="15" hidden="false" customHeight="false" outlineLevel="0" collapsed="false">
      <c r="A9" s="2" t="s">
        <v>48</v>
      </c>
      <c r="B9" s="8" t="n">
        <v>0.2222</v>
      </c>
      <c r="C9" s="2" t="s">
        <v>49</v>
      </c>
    </row>
    <row r="10" customFormat="false" ht="15" hidden="false" customHeight="false" outlineLevel="0" collapsed="false">
      <c r="A10" s="2" t="s">
        <v>50</v>
      </c>
      <c r="B10" s="8" t="n">
        <v>0.2168</v>
      </c>
      <c r="C10" s="2" t="s">
        <v>51</v>
      </c>
    </row>
    <row r="11" customFormat="false" ht="15" hidden="false" customHeight="false" outlineLevel="0" collapsed="false">
      <c r="A11" s="2" t="s">
        <v>52</v>
      </c>
      <c r="B11" s="8" t="n">
        <v>0.0397</v>
      </c>
      <c r="C11" s="2" t="s">
        <v>53</v>
      </c>
    </row>
    <row r="12" customFormat="false" ht="15" hidden="false" customHeight="false" outlineLevel="0" collapsed="false">
      <c r="A12" s="2" t="s">
        <v>54</v>
      </c>
      <c r="B12" s="8" t="n">
        <v>1</v>
      </c>
      <c r="C12" s="2" t="s">
        <v>55</v>
      </c>
    </row>
    <row r="13" customFormat="false" ht="15" hidden="false" customHeight="false" outlineLevel="0" collapsed="false">
      <c r="A13" s="2" t="s">
        <v>56</v>
      </c>
      <c r="B13" s="8" t="n">
        <v>0.3333</v>
      </c>
      <c r="C13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31</v>
      </c>
      <c r="B1" s="3" t="s">
        <v>58</v>
      </c>
      <c r="C1" s="3" t="s">
        <v>32</v>
      </c>
      <c r="D1" s="3" t="s">
        <v>59</v>
      </c>
      <c r="E1" s="3" t="s">
        <v>60</v>
      </c>
    </row>
    <row r="2" customFormat="false" ht="15" hidden="false" customHeight="false" outlineLevel="0" collapsed="false">
      <c r="A2" s="2" t="s">
        <v>34</v>
      </c>
      <c r="B2" s="7" t="n">
        <f aca="false">StationaryHJB!B6</f>
        <v>1</v>
      </c>
      <c r="C2" s="7" t="n">
        <f aca="false">Reference_Values!B2</f>
        <v>1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36</v>
      </c>
      <c r="B3" s="7" t="n">
        <f aca="false">StationaryHJB!B5</f>
        <v>-5</v>
      </c>
      <c r="C3" s="7" t="n">
        <f aca="false">Reference_Values!B3</f>
        <v>-5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38</v>
      </c>
      <c r="B4" s="7" t="n">
        <f aca="false">StationaryHJB!B7</f>
        <v>0</v>
      </c>
      <c r="C4" s="7" t="n">
        <f aca="false">Reference_Values!B4</f>
        <v>0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40</v>
      </c>
      <c r="B5" s="7" t="n">
        <f aca="false">StationaryHJB!B9</f>
        <v>0</v>
      </c>
      <c r="C5" s="7" t="n">
        <f aca="false">Reference_Values!B5</f>
        <v>0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42</v>
      </c>
      <c r="B6" s="7" t="n">
        <f aca="false">ClosedLoop!E3</f>
        <v>6.06530659712633</v>
      </c>
      <c r="C6" s="7" t="n">
        <f aca="false">Reference_Values!B6</f>
        <v>6.0653</v>
      </c>
      <c r="D6" s="2" t="n">
        <f aca="false">ABS(B6-C6)</f>
        <v>6.59712633410692E-006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44</v>
      </c>
      <c r="B7" s="7" t="n">
        <f aca="false">ClosedLoop!E4</f>
        <v>6.05770436490728</v>
      </c>
      <c r="C7" s="7" t="n">
        <f aca="false">Reference_Values!B7</f>
        <v>6.0577</v>
      </c>
      <c r="D7" s="2" t="n">
        <f aca="false">ABS(B7-C7)</f>
        <v>4.36490727917516E-006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46</v>
      </c>
      <c r="B8" s="7" t="n">
        <f aca="false">ClosedLoop!E5</f>
        <v>0.00760223221905498</v>
      </c>
      <c r="C8" s="7" t="n">
        <f aca="false">Reference_Values!B8</f>
        <v>0.0076</v>
      </c>
      <c r="D8" s="2" t="n">
        <f aca="false">ABS(B8-C8)</f>
        <v>2.23221905498294E-006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48</v>
      </c>
      <c r="B9" s="7" t="n">
        <f aca="false">Riccati!G4</f>
        <v>0.222222222222223</v>
      </c>
      <c r="C9" s="7" t="n">
        <f aca="false">Reference_Values!B9</f>
        <v>0.2222</v>
      </c>
      <c r="D9" s="2" t="n">
        <f aca="false">ABS(B9-C9)</f>
        <v>2.22222222224788E-005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50</v>
      </c>
      <c r="B10" s="7" t="n">
        <f aca="false">Riccati!G5</f>
        <v>0.216754166456349</v>
      </c>
      <c r="C10" s="7" t="n">
        <f aca="false">Reference_Values!B10</f>
        <v>0.2168</v>
      </c>
      <c r="D10" s="2" t="n">
        <f aca="false">ABS(B10-C10)</f>
        <v>4.58335436506474E-005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52</v>
      </c>
      <c r="B11" s="7" t="n">
        <f aca="false">Riccati!G6</f>
        <v>0.0396714399499438</v>
      </c>
      <c r="C11" s="7" t="n">
        <f aca="false">Reference_Values!B11</f>
        <v>0.0397</v>
      </c>
      <c r="D11" s="2" t="n">
        <f aca="false">ABS(B11-C11)</f>
        <v>2.85600500561783E-005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54</v>
      </c>
      <c r="B12" s="7" t="n">
        <f aca="false">Riccati!G7</f>
        <v>1</v>
      </c>
      <c r="C12" s="7" t="n">
        <f aca="false">Reference_Values!B12</f>
        <v>1</v>
      </c>
      <c r="D12" s="2" t="n">
        <f aca="false">ABS(B12-C12)</f>
        <v>0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56</v>
      </c>
      <c r="B13" s="7" t="n">
        <f aca="false">Riccati!G8</f>
        <v>0.333333333333333</v>
      </c>
      <c r="C13" s="7" t="n">
        <f aca="false">Reference_Values!B13</f>
        <v>0.3333</v>
      </c>
      <c r="D13" s="2" t="n">
        <f aca="false">ABS(B13-C13)</f>
        <v>3.33333333333297E-005</v>
      </c>
      <c r="E13" s="1" t="str">
        <f aca="false">IF(D13&lt;0.0005,"PASS","FAIL")</f>
        <v>PASS</v>
      </c>
    </row>
    <row r="15" customFormat="false" ht="15" hidden="false" customHeight="false" outlineLevel="0" collapsed="false">
      <c r="A15" s="2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2026-07-14T00:15:16Z</dcterms:created>
  <dc:creator>openpyxl</dc:creator>
  <dc:description/>
  <dc:language>en-US</dc:language>
  <cp:lastModifiedBy/>
  <dcterms:modified xsi:type="dcterms:W3CDTF">2026-07-14T00:15:16Z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