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ynchronization" sheetId="2" state="visible" r:id="rId4"/>
    <sheet name="DecisionQuality" sheetId="3" state="visible" r:id="rId5"/>
    <sheet name="Stability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<sst xmlns="http://schemas.openxmlformats.org/spreadsheetml/2006/main" count="88" uniqueCount="72">
  <si>
    <t xml:space="preserve">DCT Laboratory — Vol II, Ch 15: Enterprise Digital Twins &amp; Autonomous Transformation</t>
  </si>
  <si>
    <t xml:space="preserve">Seed 26215 · Companion to DCT_V2_Ch15_Lab.ipynb and AXIOM-15 (Vol. II).</t>
  </si>
  <si>
    <t xml:space="preserve">The truth path with its k=8 shock; two twin columns (g=0 blind, g=0.5 synchronized) built</t>
  </si>
  <si>
    <t xml:space="preserve">from the frozen noise inputs; the two-twin decision block over the switch family; the</t>
  </si>
  <si>
    <t xml:space="preserve">stability grid |0.9 - c|. LEGEND — pale-gold cells are the editable inputs.</t>
  </si>
  <si>
    <t xml:space="preserve">gain g</t>
  </si>
  <si>
    <t xml:space="preserve">k</t>
  </si>
  <si>
    <t xml:space="preserve">noise</t>
  </si>
  <si>
    <t xml:space="preserve">truth K</t>
  </si>
  <si>
    <t xml:space="preserve">twin g=0</t>
  </si>
  <si>
    <t xml:space="preserve">twin g=0.5</t>
  </si>
  <si>
    <t xml:space="preserve">sq err g=0</t>
  </si>
  <si>
    <t xml:space="preserve">sq err g=0.5</t>
  </si>
  <si>
    <t xml:space="preserve">RMSE open (g=0)</t>
  </si>
  <si>
    <t xml:space="preserve">RMSE sync</t>
  </si>
  <si>
    <t xml:space="preserve">sync advantage</t>
  </si>
  <si>
    <t xml:space="preserve">contraction (1-g)*0.9</t>
  </si>
  <si>
    <t xml:space="preserve">K true at T</t>
  </si>
  <si>
    <t xml:space="preserve">K sync at T</t>
  </si>
  <si>
    <t xml:space="preserve">K open at T</t>
  </si>
  <si>
    <t xml:space="preserve">m</t>
  </si>
  <si>
    <t xml:space="preserve">J(m, K_sync)</t>
  </si>
  <si>
    <t xml:space="preserve">J(m, K_open)</t>
  </si>
  <si>
    <t xml:space="preserve">J(m, K_true)</t>
  </si>
  <si>
    <t xml:space="preserve">m* sync twin</t>
  </si>
  <si>
    <t xml:space="preserve">m* drifted twin</t>
  </si>
  <si>
    <t xml:space="preserve">J at true state, sync pick</t>
  </si>
  <si>
    <t xml:space="preserve">J at true state, drifted pick</t>
  </si>
  <si>
    <t xml:space="preserve">regret of the drifted twin</t>
  </si>
  <si>
    <t xml:space="preserve">c</t>
  </si>
  <si>
    <t xml:space="preserve">factor |0.9-c|</t>
  </si>
  <si>
    <t xml:space="preserve">stable?</t>
  </si>
  <si>
    <t xml:space="preserve">c if stable</t>
  </si>
  <si>
    <t xml:space="preserve">fastest c (factor 0)</t>
  </si>
  <si>
    <t xml:space="preserve">factor at c=0.9</t>
  </si>
  <si>
    <t xml:space="preserve">last stable c on grid</t>
  </si>
  <si>
    <t xml:space="preserve">gap after 3 steps, c=0.5</t>
  </si>
  <si>
    <t xml:space="preserve">Checkpoint</t>
  </si>
  <si>
    <t xml:space="preserve">Engine value</t>
  </si>
  <si>
    <t xml:space="preserve">Meaning</t>
  </si>
  <si>
    <t xml:space="preserve">rmse_open</t>
  </si>
  <si>
    <t xml:space="preserve">The blind twin's drift</t>
  </si>
  <si>
    <t xml:space="preserve">rmse_sync</t>
  </si>
  <si>
    <t xml:space="preserve">The looking twin's fidelity</t>
  </si>
  <si>
    <t xml:space="preserve">sync_advantage</t>
  </si>
  <si>
    <t xml:space="preserve">3.1x for a gain of 0.5</t>
  </si>
  <si>
    <t xml:space="preserve">contraction_factor</t>
  </si>
  <si>
    <t xml:space="preserve">(1-g)*A per step</t>
  </si>
  <si>
    <t xml:space="preserve">K_true_T</t>
  </si>
  <si>
    <t xml:space="preserve">Post-shock reality</t>
  </si>
  <si>
    <t xml:space="preserve">K_sync_T</t>
  </si>
  <si>
    <t xml:space="preserve">Tracked within the noise</t>
  </si>
  <si>
    <t xml:space="preserve">K_open_T</t>
  </si>
  <si>
    <t xml:space="preserve">Still believing 10</t>
  </si>
  <si>
    <t xml:space="preserve">mstar_sync</t>
  </si>
  <si>
    <t xml:space="preserve">Invest first — matching truth</t>
  </si>
  <si>
    <t xml:space="preserve">mstar_open</t>
  </si>
  <si>
    <t xml:space="preserve">Harvest now — the stale answer</t>
  </si>
  <si>
    <t xml:space="preserve">regret_open_twin</t>
  </si>
  <si>
    <t xml:space="preserve">Stale state, billed</t>
  </si>
  <si>
    <t xml:space="preserve">c_fastest</t>
  </si>
  <si>
    <t xml:space="preserve">Deadbeat</t>
  </si>
  <si>
    <t xml:space="preserve">factor_at_09</t>
  </si>
  <si>
    <t xml:space="preserve">Gap dead in one step</t>
  </si>
  <si>
    <t xml:space="preserve">c_max_stable</t>
  </si>
  <si>
    <t xml:space="preserve">Grid's last safe setting</t>
  </si>
  <si>
    <t xml:space="preserve">gap3_c05</t>
  </si>
  <si>
    <t xml:space="preserve">2 * 0.4^3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</si>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</sst>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E8F0EC"/>
      </patternFill>
    </fill>
    <fill>
      <patternFill patternType="solid">
        <fgColor rgb="FF0B3D2E"/>
        <bgColor rgb="FF003366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0"/>
    <col collapsed="false" customWidth="true" hidden="false" outlineLevel="0" max="7" min="3" style="1" width="12"/>
    <col collapsed="false" customWidth="true" hidden="false" outlineLevel="0" max="8" min="8" style="1" width="4"/>
    <col collapsed="false" customWidth="true" hidden="false" outlineLevel="0" max="9" min="9" style="1" width="26"/>
    <col collapsed="false" customWidth="true" hidden="false" outlineLevel="0" max="10" min="10" style="1" width="14"/>
  </cols>
  <sheetData>
    <row r="1" customFormat="false" ht="15" hidden="false" customHeight="true" outlineLevel="0" collapsed="false">
      <c r="I1" s="3" t="s">
        <v>5</v>
      </c>
      <c r="J1" s="4" t="n">
        <v>0.5</v>
      </c>
    </row>
    <row r="2" customFormat="false" ht="15" hidden="false" customHeight="true" outlineLevel="0" collapsed="false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Format="false" ht="15" hidden="false" customHeight="true" outlineLevel="0" collapsed="false">
      <c r="A3" s="3" t="n">
        <v>0</v>
      </c>
      <c r="B3" s="6"/>
      <c r="C3" s="7" t="n">
        <v>10</v>
      </c>
      <c r="D3" s="7" t="n">
        <v>10</v>
      </c>
      <c r="E3" s="7" t="n">
        <v>10</v>
      </c>
      <c r="F3" s="7" t="n">
        <f aca="false">(D3-C3)^2</f>
        <v>0</v>
      </c>
      <c r="G3" s="7" t="n">
        <f aca="false">(E3-C3)^2</f>
        <v>0</v>
      </c>
      <c r="I3" s="3" t="s">
        <v>13</v>
      </c>
      <c r="J3" s="8" t="n">
        <f aca="false">SQRT(AVERAGE(F3:F15))</f>
        <v>2.88112526094073</v>
      </c>
    </row>
    <row r="4" customFormat="false" ht="15" hidden="false" customHeight="true" outlineLevel="0" collapsed="false">
      <c r="A4" s="3" t="n">
        <v>1</v>
      </c>
      <c r="B4" s="9" t="n">
        <v>0.3082</v>
      </c>
      <c r="C4" s="7" t="n">
        <f aca="false">0.9*C3+1</f>
        <v>10</v>
      </c>
      <c r="D4" s="7" t="n">
        <f aca="false">0.9*D3+1</f>
        <v>10</v>
      </c>
      <c r="E4" s="7" t="n">
        <f aca="false">(1-$J$1)*(0.9*E3+1)+$J$1*(C4+B4)</f>
        <v>10.1541</v>
      </c>
      <c r="F4" s="7" t="n">
        <f aca="false">(D4-C4)^2</f>
        <v>0</v>
      </c>
      <c r="G4" s="7" t="n">
        <f aca="false">(E4-C4)^2</f>
        <v>0.0237468099999999</v>
      </c>
      <c r="I4" s="3" t="s">
        <v>14</v>
      </c>
      <c r="J4" s="8" t="n">
        <f aca="false">SQRT(AVERAGE(G3:G15))</f>
        <v>0.931253298057119</v>
      </c>
    </row>
    <row r="5" customFormat="false" ht="15" hidden="false" customHeight="true" outlineLevel="0" collapsed="false">
      <c r="A5" s="3" t="n">
        <v>2</v>
      </c>
      <c r="B5" s="9" t="n">
        <v>-0.4016</v>
      </c>
      <c r="C5" s="7" t="n">
        <f aca="false">0.9*C4+1</f>
        <v>10</v>
      </c>
      <c r="D5" s="7" t="n">
        <f aca="false">0.9*D4+1</f>
        <v>10</v>
      </c>
      <c r="E5" s="7" t="n">
        <f aca="false">(1-$J$1)*(0.9*E4+1)+$J$1*(C5+B5)</f>
        <v>9.868545</v>
      </c>
      <c r="F5" s="7" t="n">
        <f aca="false">(D5-C5)^2</f>
        <v>0</v>
      </c>
      <c r="G5" s="7" t="n">
        <f aca="false">(E5-C5)^2</f>
        <v>0.0172804170249997</v>
      </c>
      <c r="I5" s="3" t="s">
        <v>15</v>
      </c>
      <c r="J5" s="8" t="n">
        <f aca="false">J3/J4</f>
        <v>3.09381482669822</v>
      </c>
    </row>
    <row r="6" customFormat="false" ht="15" hidden="false" customHeight="true" outlineLevel="0" collapsed="false">
      <c r="A6" s="3" t="n">
        <v>3</v>
      </c>
      <c r="B6" s="9" t="n">
        <v>0.03</v>
      </c>
      <c r="C6" s="7" t="n">
        <f aca="false">0.9*C5+1</f>
        <v>10</v>
      </c>
      <c r="D6" s="7" t="n">
        <f aca="false">0.9*D5+1</f>
        <v>10</v>
      </c>
      <c r="E6" s="7" t="n">
        <f aca="false">(1-$J$1)*(0.9*E5+1)+$J$1*(C6+B6)</f>
        <v>9.95584525</v>
      </c>
      <c r="F6" s="7" t="n">
        <f aca="false">(D6-C6)^2</f>
        <v>0</v>
      </c>
      <c r="G6" s="7" t="n">
        <f aca="false">(E6-C6)^2</f>
        <v>0.00194964194756255</v>
      </c>
      <c r="I6" s="3" t="s">
        <v>16</v>
      </c>
      <c r="J6" s="8" t="n">
        <f aca="false">(1-J1)*0.9</f>
        <v>0.45</v>
      </c>
    </row>
    <row r="7" customFormat="false" ht="15" hidden="false" customHeight="true" outlineLevel="0" collapsed="false">
      <c r="A7" s="3" t="n">
        <v>4</v>
      </c>
      <c r="B7" s="9" t="n">
        <v>0.4348</v>
      </c>
      <c r="C7" s="7" t="n">
        <f aca="false">0.9*C6+1</f>
        <v>10</v>
      </c>
      <c r="D7" s="7" t="n">
        <f aca="false">0.9*D6+1</f>
        <v>10</v>
      </c>
      <c r="E7" s="7" t="n">
        <f aca="false">(1-$J$1)*(0.9*E6+1)+$J$1*(C7+B7)</f>
        <v>10.1975303625</v>
      </c>
      <c r="F7" s="7" t="n">
        <f aca="false">(D7-C7)^2</f>
        <v>0</v>
      </c>
      <c r="G7" s="7" t="n">
        <f aca="false">(E7-C7)^2</f>
        <v>0.0390182441093815</v>
      </c>
      <c r="I7" s="3" t="s">
        <v>17</v>
      </c>
      <c r="J7" s="8" t="n">
        <f aca="false">C15</f>
        <v>5.626</v>
      </c>
    </row>
    <row r="8" customFormat="false" ht="15" hidden="false" customHeight="true" outlineLevel="0" collapsed="false">
      <c r="A8" s="3" t="n">
        <v>5</v>
      </c>
      <c r="B8" s="9" t="n">
        <v>-0.524</v>
      </c>
      <c r="C8" s="7" t="n">
        <f aca="false">0.9*C7+1</f>
        <v>10</v>
      </c>
      <c r="D8" s="7" t="n">
        <f aca="false">0.9*D7+1</f>
        <v>10</v>
      </c>
      <c r="E8" s="7" t="n">
        <f aca="false">(1-$J$1)*(0.9*E7+1)+$J$1*(C8+B8)</f>
        <v>9.826888663125</v>
      </c>
      <c r="F8" s="7" t="n">
        <f aca="false">(D8-C8)^2</f>
        <v>0</v>
      </c>
      <c r="G8" s="7" t="n">
        <f aca="false">(E8-C8)^2</f>
        <v>0.0299675349546496</v>
      </c>
      <c r="I8" s="3" t="s">
        <v>18</v>
      </c>
      <c r="J8" s="8" t="n">
        <f aca="false">E15</f>
        <v>5.85975890709467</v>
      </c>
    </row>
    <row r="9" customFormat="false" ht="15" hidden="false" customHeight="true" outlineLevel="0" collapsed="false">
      <c r="A9" s="3" t="n">
        <v>6</v>
      </c>
      <c r="B9" s="9" t="n">
        <v>0.2819</v>
      </c>
      <c r="C9" s="7" t="n">
        <f aca="false">0.9*C8+1</f>
        <v>10</v>
      </c>
      <c r="D9" s="7" t="n">
        <f aca="false">0.9*D8+1</f>
        <v>10</v>
      </c>
      <c r="E9" s="7" t="n">
        <f aca="false">(1-$J$1)*(0.9*E8+1)+$J$1*(C9+B9)</f>
        <v>10.0630498984063</v>
      </c>
      <c r="F9" s="7" t="n">
        <f aca="false">(D9-C9)^2</f>
        <v>0</v>
      </c>
      <c r="G9" s="7" t="n">
        <f aca="false">(E9-C9)^2</f>
        <v>0.00397528968903847</v>
      </c>
      <c r="I9" s="3" t="s">
        <v>19</v>
      </c>
      <c r="J9" s="8" t="n">
        <f aca="false">D15</f>
        <v>10</v>
      </c>
    </row>
    <row r="10" customFormat="false" ht="15" hidden="false" customHeight="true" outlineLevel="0" collapsed="false">
      <c r="A10" s="3" t="n">
        <v>7</v>
      </c>
      <c r="B10" s="9" t="n">
        <v>0.8437</v>
      </c>
      <c r="C10" s="7" t="n">
        <f aca="false">0.9*C9+1</f>
        <v>10</v>
      </c>
      <c r="D10" s="7" t="n">
        <f aca="false">0.9*D9+1</f>
        <v>10</v>
      </c>
      <c r="E10" s="7" t="n">
        <f aca="false">(1-$J$1)*(0.9*E9+1)+$J$1*(C10+B10)</f>
        <v>10.4502224542828</v>
      </c>
      <c r="F10" s="7" t="n">
        <f aca="false">(D10-C10)^2</f>
        <v>0</v>
      </c>
      <c r="G10" s="7" t="n">
        <f aca="false">(E10-C10)^2</f>
        <v>0.202700258340439</v>
      </c>
    </row>
    <row r="11" customFormat="false" ht="15" hidden="false" customHeight="true" outlineLevel="0" collapsed="false">
      <c r="A11" s="3" t="n">
        <v>8</v>
      </c>
      <c r="B11" s="9" t="n">
        <v>-0.3943</v>
      </c>
      <c r="C11" s="7" t="n">
        <f aca="false">0.9*C10+1</f>
        <v>10</v>
      </c>
      <c r="D11" s="7" t="n">
        <f aca="false">0.9*D10+1</f>
        <v>10</v>
      </c>
      <c r="E11" s="7" t="n">
        <f aca="false">(1-$J$1)*(0.9*E10+1)+$J$1*(C11+B11)</f>
        <v>10.0054501044273</v>
      </c>
      <c r="F11" s="7" t="n">
        <f aca="false">(D11-C11)^2</f>
        <v>0</v>
      </c>
      <c r="G11" s="7" t="n">
        <f aca="false">(E11-C11)^2</f>
        <v>2.97036382680913E-005</v>
      </c>
    </row>
    <row r="12" customFormat="false" ht="15" hidden="false" customHeight="true" outlineLevel="0" collapsed="false">
      <c r="A12" s="3" t="n">
        <v>9</v>
      </c>
      <c r="B12" s="9" t="n">
        <v>0.1563</v>
      </c>
      <c r="C12" s="7" t="n">
        <f aca="false">0.9*C11+1-6</f>
        <v>4</v>
      </c>
      <c r="D12" s="7" t="n">
        <f aca="false">0.9*D11+1</f>
        <v>10</v>
      </c>
      <c r="E12" s="7" t="n">
        <f aca="false">(1-$J$1)*(0.9*E11+1)+$J$1*(C12+B12)</f>
        <v>7.08060254699227</v>
      </c>
      <c r="F12" s="7" t="n">
        <f aca="false">(D12-C12)^2</f>
        <v>36</v>
      </c>
      <c r="G12" s="7" t="n">
        <f aca="false">(E12-C12)^2</f>
        <v>9.49011205253526</v>
      </c>
    </row>
    <row r="13" customFormat="false" ht="15" hidden="false" customHeight="true" outlineLevel="0" collapsed="false">
      <c r="A13" s="3" t="n">
        <v>10</v>
      </c>
      <c r="B13" s="9" t="n">
        <v>-0.5028</v>
      </c>
      <c r="C13" s="7" t="n">
        <f aca="false">0.9*C12+1</f>
        <v>4.6</v>
      </c>
      <c r="D13" s="7" t="n">
        <f aca="false">0.9*D12+1</f>
        <v>10</v>
      </c>
      <c r="E13" s="7" t="n">
        <f aca="false">(1-$J$1)*(0.9*E12+1)+$J$1*(C13+B13)</f>
        <v>5.73487114614652</v>
      </c>
      <c r="F13" s="7" t="n">
        <f aca="false">(D13-C13)^2</f>
        <v>29.16</v>
      </c>
      <c r="G13" s="7" t="n">
        <f aca="false">(E13-C13)^2</f>
        <v>1.28793251835592</v>
      </c>
    </row>
    <row r="14" customFormat="false" ht="15" hidden="false" customHeight="true" outlineLevel="0" collapsed="false">
      <c r="A14" s="3" t="n">
        <v>11</v>
      </c>
      <c r="B14" s="9" t="n">
        <v>-0.3209</v>
      </c>
      <c r="C14" s="7" t="n">
        <f aca="false">0.9*C13+1</f>
        <v>5.14</v>
      </c>
      <c r="D14" s="7" t="n">
        <f aca="false">0.9*D13+1</f>
        <v>10</v>
      </c>
      <c r="E14" s="7" t="n">
        <f aca="false">(1-$J$1)*(0.9*E13+1)+$J$1*(C14+B14)</f>
        <v>5.49024201576594</v>
      </c>
      <c r="F14" s="7" t="n">
        <f aca="false">(D14-C14)^2</f>
        <v>23.6196</v>
      </c>
      <c r="G14" s="7" t="n">
        <f aca="false">(E14-C14)^2</f>
        <v>0.122669469607785</v>
      </c>
    </row>
    <row r="15" customFormat="false" ht="15" hidden="false" customHeight="true" outlineLevel="0" collapsed="false">
      <c r="A15" s="3" t="n">
        <v>12</v>
      </c>
      <c r="B15" s="9" t="n">
        <v>0.1523</v>
      </c>
      <c r="C15" s="7" t="n">
        <f aca="false">0.9*C14+1</f>
        <v>5.626</v>
      </c>
      <c r="D15" s="7" t="n">
        <f aca="false">0.9*D14+1</f>
        <v>10</v>
      </c>
      <c r="E15" s="7" t="n">
        <f aca="false">(1-$J$1)*(0.9*E14+1)+$J$1*(C15+B15)</f>
        <v>5.85975890709467</v>
      </c>
      <c r="F15" s="7" t="n">
        <f aca="false">(D15-C15)^2</f>
        <v>19.131876</v>
      </c>
      <c r="G15" s="7" t="n">
        <f aca="false">(E15-C15)^2</f>
        <v>0.0546432266460952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4" min="2" style="1" width="14"/>
    <col collapsed="false" customWidth="true" hidden="false" outlineLevel="0" max="5" min="5" style="1" width="4"/>
    <col collapsed="false" customWidth="true" hidden="false" outlineLevel="0" max="6" min="6" style="1" width="32"/>
    <col collapsed="false" customWidth="true" hidden="false" outlineLevel="0" max="7" min="7" style="1" width="14"/>
  </cols>
  <sheetData>
    <row r="1" customFormat="false" ht="15" hidden="false" customHeight="true" outlineLevel="0" collapsed="false">
      <c r="A1" s="5" t="s">
        <v>20</v>
      </c>
      <c r="B1" s="5" t="s">
        <v>21</v>
      </c>
      <c r="C1" s="5" t="s">
        <v>22</v>
      </c>
      <c r="D1" s="5" t="s">
        <v>23</v>
      </c>
    </row>
    <row r="2" customFormat="false" ht="15" hidden="false" customHeight="true" outlineLevel="0" collapsed="false">
      <c r="A2" s="3" t="n">
        <v>0</v>
      </c>
      <c r="B2" s="7" t="n">
        <f aca="false">3*(6-A2)*SQRT(Synchronization!$J$8+3*A2)</f>
        <v>43.5724900126063</v>
      </c>
      <c r="C2" s="7" t="n">
        <f aca="false">3*(6-A2)*SQRT(Synchronization!$J$9+3*A2)</f>
        <v>56.9209978830308</v>
      </c>
      <c r="D2" s="7" t="n">
        <f aca="false">3*(6-A2)*SQRT(Synchronization!$J$7+3*A2)</f>
        <v>42.6945429768255</v>
      </c>
      <c r="F2" s="3" t="s">
        <v>24</v>
      </c>
      <c r="G2" s="8" t="n">
        <f aca="false">INDEX(A2:A8,MATCH(MAX(B2:B8),B2:B8,0))</f>
        <v>1</v>
      </c>
    </row>
    <row r="3" customFormat="false" ht="15" hidden="false" customHeight="true" outlineLevel="0" collapsed="false">
      <c r="A3" s="3" t="n">
        <v>1</v>
      </c>
      <c r="B3" s="7" t="n">
        <f aca="false">3*(6-A3)*SQRT(Synchronization!$J$8+3*A3)</f>
        <v>44.648020718687</v>
      </c>
      <c r="C3" s="7" t="n">
        <f aca="false">3*(6-A3)*SQRT(Synchronization!$J$9+3*A3)</f>
        <v>54.0832691319598</v>
      </c>
      <c r="D3" s="7" t="n">
        <f aca="false">3*(6-A3)*SQRT(Synchronization!$J$7+3*A3)</f>
        <v>44.0550791623395</v>
      </c>
      <c r="F3" s="3" t="s">
        <v>25</v>
      </c>
      <c r="G3" s="8" t="n">
        <f aca="false">INDEX(A2:A8,MATCH(MAX(C2:C8),C2:C8,0))</f>
        <v>0</v>
      </c>
    </row>
    <row r="4" customFormat="false" ht="15" hidden="false" customHeight="true" outlineLevel="0" collapsed="false">
      <c r="A4" s="3" t="n">
        <v>2</v>
      </c>
      <c r="B4" s="7" t="n">
        <f aca="false">3*(6-A4)*SQRT(Synchronization!$J$8+3*A4)</f>
        <v>41.325600813801</v>
      </c>
      <c r="C4" s="7" t="n">
        <f aca="false">3*(6-A4)*SQRT(Synchronization!$J$9+3*A4)</f>
        <v>48</v>
      </c>
      <c r="D4" s="7" t="n">
        <f aca="false">3*(6-A4)*SQRT(Synchronization!$J$7+3*A4)</f>
        <v>40.916304818495</v>
      </c>
      <c r="F4" s="3" t="s">
        <v>26</v>
      </c>
      <c r="G4" s="8" t="n">
        <f aca="false">INDEX(D2:D8,MATCH(MAX(B2:B8),B2:B8,0))</f>
        <v>44.0550791623395</v>
      </c>
    </row>
    <row r="5" customFormat="false" ht="15" hidden="false" customHeight="true" outlineLevel="0" collapsed="false">
      <c r="A5" s="3" t="n">
        <v>3</v>
      </c>
      <c r="B5" s="7" t="n">
        <f aca="false">3*(6-A5)*SQRT(Synchronization!$J$8+3*A5)</f>
        <v>34.6935220390589</v>
      </c>
      <c r="C5" s="7" t="n">
        <f aca="false">3*(6-A5)*SQRT(Synchronization!$J$9+3*A5)</f>
        <v>39.2300904918661</v>
      </c>
      <c r="D5" s="7" t="n">
        <f aca="false">3*(6-A5)*SQRT(Synchronization!$J$7+3*A5)</f>
        <v>34.4195583934483</v>
      </c>
      <c r="F5" s="3" t="s">
        <v>27</v>
      </c>
      <c r="G5" s="8" t="n">
        <f aca="false">INDEX(D2:D8,MATCH(MAX(C2:C8),C2:C8,0))</f>
        <v>42.6945429768255</v>
      </c>
    </row>
    <row r="6" customFormat="false" ht="15" hidden="false" customHeight="true" outlineLevel="0" collapsed="false">
      <c r="A6" s="3" t="n">
        <v>4</v>
      </c>
      <c r="B6" s="7" t="n">
        <f aca="false">3*(6-A6)*SQRT(Synchronization!$J$8+3*A6)</f>
        <v>25.3564847850685</v>
      </c>
      <c r="C6" s="7" t="n">
        <f aca="false">3*(6-A6)*SQRT(Synchronization!$J$9+3*A6)</f>
        <v>28.1424945589406</v>
      </c>
      <c r="D6" s="7" t="n">
        <f aca="false">3*(6-A6)*SQRT(Synchronization!$J$7+3*A6)</f>
        <v>25.1899980150853</v>
      </c>
      <c r="F6" s="3" t="s">
        <v>28</v>
      </c>
      <c r="G6" s="8" t="n">
        <f aca="false">G4-G5</f>
        <v>1.360536185514</v>
      </c>
    </row>
    <row r="7" customFormat="false" ht="15" hidden="false" customHeight="true" outlineLevel="0" collapsed="false">
      <c r="A7" s="3" t="n">
        <v>5</v>
      </c>
      <c r="B7" s="7" t="n">
        <f aca="false">3*(6-A7)*SQRT(Synchronization!$J$8+3*A7)</f>
        <v>13.70174551522</v>
      </c>
      <c r="C7" s="7" t="n">
        <f aca="false">3*(6-A7)*SQRT(Synchronization!$J$9+3*A7)</f>
        <v>15</v>
      </c>
      <c r="D7" s="7" t="n">
        <f aca="false">3*(6-A7)*SQRT(Synchronization!$J$7+3*A7)</f>
        <v>13.6247568785648</v>
      </c>
    </row>
    <row r="8" customFormat="false" ht="15" hidden="false" customHeight="true" outlineLevel="0" collapsed="false">
      <c r="A8" s="3" t="n">
        <v>6</v>
      </c>
      <c r="B8" s="7" t="n">
        <f aca="false">3*(6-A8)*SQRT(Synchronization!$J$8+3*A8)</f>
        <v>0</v>
      </c>
      <c r="C8" s="7" t="n">
        <f aca="false">3*(6-A8)*SQRT(Synchronization!$J$9+3*A8)</f>
        <v>0</v>
      </c>
      <c r="D8" s="7" t="n">
        <f aca="false">3*(6-A8)*SQRT(Synchronization!$J$7+3*A8)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4" min="4" style="1" width="12"/>
    <col collapsed="false" customWidth="true" hidden="false" outlineLevel="0" max="5" min="5" style="1" width="4"/>
    <col collapsed="false" customWidth="true" hidden="false" outlineLevel="0" max="6" min="6" style="1" width="26"/>
    <col collapsed="false" customWidth="true" hidden="false" outlineLevel="0" max="7" min="7" style="1" width="14"/>
  </cols>
  <sheetData>
    <row r="1" customFormat="false" ht="15" hidden="false" customHeight="true" outlineLevel="0" collapsed="false">
      <c r="A1" s="5" t="s">
        <v>29</v>
      </c>
      <c r="B1" s="5" t="s">
        <v>30</v>
      </c>
      <c r="C1" s="5" t="s">
        <v>31</v>
      </c>
      <c r="D1" s="5" t="s">
        <v>32</v>
      </c>
    </row>
    <row r="2" customFormat="false" ht="15" hidden="false" customHeight="true" outlineLevel="0" collapsed="false">
      <c r="A2" s="3" t="n">
        <v>0</v>
      </c>
      <c r="B2" s="7" t="n">
        <f aca="false">ROUND(ABS(0.9-A2),4)</f>
        <v>0.9</v>
      </c>
      <c r="C2" s="3" t="n">
        <f aca="false">IF(B2&lt;1,1,0)</f>
        <v>1</v>
      </c>
      <c r="D2" s="3" t="n">
        <f aca="false">IF(C2=1,A2,-1)</f>
        <v>0</v>
      </c>
      <c r="F2" s="3" t="s">
        <v>33</v>
      </c>
      <c r="G2" s="8" t="n">
        <f aca="false">INDEX(A2:A27,MATCH(MIN(B2:B27),B2:B27,0))</f>
        <v>0.9</v>
      </c>
    </row>
    <row r="3" customFormat="false" ht="15" hidden="false" customHeight="true" outlineLevel="0" collapsed="false">
      <c r="A3" s="3" t="n">
        <v>0.1</v>
      </c>
      <c r="B3" s="7" t="n">
        <f aca="false">ROUND(ABS(0.9-A3),4)</f>
        <v>0.8</v>
      </c>
      <c r="C3" s="3" t="n">
        <f aca="false">IF(B3&lt;1,1,0)</f>
        <v>1</v>
      </c>
      <c r="D3" s="3" t="n">
        <f aca="false">IF(C3=1,A3,-1)</f>
        <v>0.1</v>
      </c>
      <c r="F3" s="3" t="s">
        <v>34</v>
      </c>
      <c r="G3" s="8" t="n">
        <f aca="false">MIN(B2:B27)</f>
        <v>0</v>
      </c>
    </row>
    <row r="4" customFormat="false" ht="15" hidden="false" customHeight="true" outlineLevel="0" collapsed="false">
      <c r="A4" s="3" t="n">
        <v>0.2</v>
      </c>
      <c r="B4" s="7" t="n">
        <f aca="false">ROUND(ABS(0.9-A4),4)</f>
        <v>0.7</v>
      </c>
      <c r="C4" s="3" t="n">
        <f aca="false">IF(B4&lt;1,1,0)</f>
        <v>1</v>
      </c>
      <c r="D4" s="3" t="n">
        <f aca="false">IF(C4=1,A4,-1)</f>
        <v>0.2</v>
      </c>
      <c r="F4" s="3" t="s">
        <v>35</v>
      </c>
      <c r="G4" s="8" t="n">
        <f aca="false">MAX(D2:D27)</f>
        <v>1.8</v>
      </c>
    </row>
    <row r="5" customFormat="false" ht="15" hidden="false" customHeight="true" outlineLevel="0" collapsed="false">
      <c r="A5" s="3" t="n">
        <v>0.3</v>
      </c>
      <c r="B5" s="7" t="n">
        <f aca="false">ROUND(ABS(0.9-A5),4)</f>
        <v>0.6</v>
      </c>
      <c r="C5" s="3" t="n">
        <f aca="false">IF(B5&lt;1,1,0)</f>
        <v>1</v>
      </c>
      <c r="D5" s="3" t="n">
        <f aca="false">IF(C5=1,A5,-1)</f>
        <v>0.3</v>
      </c>
      <c r="F5" s="3" t="s">
        <v>36</v>
      </c>
      <c r="G5" s="8" t="n">
        <f aca="false">ABS((10-8)*(0.9-0.5)^3)</f>
        <v>0.128</v>
      </c>
    </row>
    <row r="6" customFormat="false" ht="15" hidden="false" customHeight="true" outlineLevel="0" collapsed="false">
      <c r="A6" s="3" t="n">
        <v>0.4</v>
      </c>
      <c r="B6" s="7" t="n">
        <f aca="false">ROUND(ABS(0.9-A6),4)</f>
        <v>0.5</v>
      </c>
      <c r="C6" s="3" t="n">
        <f aca="false">IF(B6&lt;1,1,0)</f>
        <v>1</v>
      </c>
      <c r="D6" s="3" t="n">
        <f aca="false">IF(C6=1,A6,-1)</f>
        <v>0.4</v>
      </c>
    </row>
    <row r="7" customFormat="false" ht="15" hidden="false" customHeight="true" outlineLevel="0" collapsed="false">
      <c r="A7" s="3" t="n">
        <v>0.5</v>
      </c>
      <c r="B7" s="7" t="n">
        <f aca="false">ROUND(ABS(0.9-A7),4)</f>
        <v>0.4</v>
      </c>
      <c r="C7" s="3" t="n">
        <f aca="false">IF(B7&lt;1,1,0)</f>
        <v>1</v>
      </c>
      <c r="D7" s="3" t="n">
        <f aca="false">IF(C7=1,A7,-1)</f>
        <v>0.5</v>
      </c>
    </row>
    <row r="8" customFormat="false" ht="15" hidden="false" customHeight="true" outlineLevel="0" collapsed="false">
      <c r="A8" s="3" t="n">
        <v>0.6</v>
      </c>
      <c r="B8" s="7" t="n">
        <f aca="false">ROUND(ABS(0.9-A8),4)</f>
        <v>0.3</v>
      </c>
      <c r="C8" s="3" t="n">
        <f aca="false">IF(B8&lt;1,1,0)</f>
        <v>1</v>
      </c>
      <c r="D8" s="3" t="n">
        <f aca="false">IF(C8=1,A8,-1)</f>
        <v>0.6</v>
      </c>
    </row>
    <row r="9" customFormat="false" ht="15" hidden="false" customHeight="true" outlineLevel="0" collapsed="false">
      <c r="A9" s="3" t="n">
        <v>0.7</v>
      </c>
      <c r="B9" s="7" t="n">
        <f aca="false">ROUND(ABS(0.9-A9),4)</f>
        <v>0.2</v>
      </c>
      <c r="C9" s="3" t="n">
        <f aca="false">IF(B9&lt;1,1,0)</f>
        <v>1</v>
      </c>
      <c r="D9" s="3" t="n">
        <f aca="false">IF(C9=1,A9,-1)</f>
        <v>0.7</v>
      </c>
    </row>
    <row r="10" customFormat="false" ht="15" hidden="false" customHeight="true" outlineLevel="0" collapsed="false">
      <c r="A10" s="3" t="n">
        <v>0.8</v>
      </c>
      <c r="B10" s="7" t="n">
        <f aca="false">ROUND(ABS(0.9-A10),4)</f>
        <v>0.1</v>
      </c>
      <c r="C10" s="3" t="n">
        <f aca="false">IF(B10&lt;1,1,0)</f>
        <v>1</v>
      </c>
      <c r="D10" s="3" t="n">
        <f aca="false">IF(C10=1,A10,-1)</f>
        <v>0.8</v>
      </c>
    </row>
    <row r="11" customFormat="false" ht="15" hidden="false" customHeight="true" outlineLevel="0" collapsed="false">
      <c r="A11" s="3" t="n">
        <v>0.9</v>
      </c>
      <c r="B11" s="7" t="n">
        <f aca="false">ROUND(ABS(0.9-A11),4)</f>
        <v>0</v>
      </c>
      <c r="C11" s="3" t="n">
        <f aca="false">IF(B11&lt;1,1,0)</f>
        <v>1</v>
      </c>
      <c r="D11" s="3" t="n">
        <f aca="false">IF(C11=1,A11,-1)</f>
        <v>0.9</v>
      </c>
    </row>
    <row r="12" customFormat="false" ht="15" hidden="false" customHeight="true" outlineLevel="0" collapsed="false">
      <c r="A12" s="3" t="n">
        <v>1</v>
      </c>
      <c r="B12" s="7" t="n">
        <f aca="false">ROUND(ABS(0.9-A12),4)</f>
        <v>0.1</v>
      </c>
      <c r="C12" s="3" t="n">
        <f aca="false">IF(B12&lt;1,1,0)</f>
        <v>1</v>
      </c>
      <c r="D12" s="3" t="n">
        <f aca="false">IF(C12=1,A12,-1)</f>
        <v>1</v>
      </c>
    </row>
    <row r="13" customFormat="false" ht="15" hidden="false" customHeight="true" outlineLevel="0" collapsed="false">
      <c r="A13" s="3" t="n">
        <v>1.1</v>
      </c>
      <c r="B13" s="7" t="n">
        <f aca="false">ROUND(ABS(0.9-A13),4)</f>
        <v>0.2</v>
      </c>
      <c r="C13" s="3" t="n">
        <f aca="false">IF(B13&lt;1,1,0)</f>
        <v>1</v>
      </c>
      <c r="D13" s="3" t="n">
        <f aca="false">IF(C13=1,A13,-1)</f>
        <v>1.1</v>
      </c>
    </row>
    <row r="14" customFormat="false" ht="15" hidden="false" customHeight="true" outlineLevel="0" collapsed="false">
      <c r="A14" s="3" t="n">
        <v>1.2</v>
      </c>
      <c r="B14" s="7" t="n">
        <f aca="false">ROUND(ABS(0.9-A14),4)</f>
        <v>0.3</v>
      </c>
      <c r="C14" s="3" t="n">
        <f aca="false">IF(B14&lt;1,1,0)</f>
        <v>1</v>
      </c>
      <c r="D14" s="3" t="n">
        <f aca="false">IF(C14=1,A14,-1)</f>
        <v>1.2</v>
      </c>
    </row>
    <row r="15" customFormat="false" ht="15" hidden="false" customHeight="false" outlineLevel="0" collapsed="false">
      <c r="A15" s="10" t="n">
        <v>1.3</v>
      </c>
      <c r="B15" s="11" t="n">
        <f aca="false">ROUND(ABS(0.9-A15),4)</f>
        <v>0.4</v>
      </c>
      <c r="C15" s="10" t="n">
        <f aca="false">IF(B15&lt;1,1,0)</f>
        <v>1</v>
      </c>
      <c r="D15" s="10" t="n">
        <f aca="false">IF(C15=1,A15,-1)</f>
        <v>1.3</v>
      </c>
    </row>
    <row r="16" customFormat="false" ht="15" hidden="false" customHeight="false" outlineLevel="0" collapsed="false">
      <c r="A16" s="10" t="n">
        <v>1.4</v>
      </c>
      <c r="B16" s="11" t="n">
        <f aca="false">ROUND(ABS(0.9-A16),4)</f>
        <v>0.5</v>
      </c>
      <c r="C16" s="10" t="n">
        <f aca="false">IF(B16&lt;1,1,0)</f>
        <v>1</v>
      </c>
      <c r="D16" s="10" t="n">
        <f aca="false">IF(C16=1,A16,-1)</f>
        <v>1.4</v>
      </c>
    </row>
    <row r="17" customFormat="false" ht="15" hidden="false" customHeight="false" outlineLevel="0" collapsed="false">
      <c r="A17" s="10" t="n">
        <v>1.5</v>
      </c>
      <c r="B17" s="11" t="n">
        <f aca="false">ROUND(ABS(0.9-A17),4)</f>
        <v>0.6</v>
      </c>
      <c r="C17" s="10" t="n">
        <f aca="false">IF(B17&lt;1,1,0)</f>
        <v>1</v>
      </c>
      <c r="D17" s="10" t="n">
        <f aca="false">IF(C17=1,A17,-1)</f>
        <v>1.5</v>
      </c>
    </row>
    <row r="18" customFormat="false" ht="15" hidden="false" customHeight="false" outlineLevel="0" collapsed="false">
      <c r="A18" s="10" t="n">
        <v>1.6</v>
      </c>
      <c r="B18" s="11" t="n">
        <f aca="false">ROUND(ABS(0.9-A18),4)</f>
        <v>0.7</v>
      </c>
      <c r="C18" s="10" t="n">
        <f aca="false">IF(B18&lt;1,1,0)</f>
        <v>1</v>
      </c>
      <c r="D18" s="10" t="n">
        <f aca="false">IF(C18=1,A18,-1)</f>
        <v>1.6</v>
      </c>
    </row>
    <row r="19" customFormat="false" ht="15" hidden="false" customHeight="false" outlineLevel="0" collapsed="false">
      <c r="A19" s="10" t="n">
        <v>1.7</v>
      </c>
      <c r="B19" s="11" t="n">
        <f aca="false">ROUND(ABS(0.9-A19),4)</f>
        <v>0.8</v>
      </c>
      <c r="C19" s="10" t="n">
        <f aca="false">IF(B19&lt;1,1,0)</f>
        <v>1</v>
      </c>
      <c r="D19" s="10" t="n">
        <f aca="false">IF(C19=1,A19,-1)</f>
        <v>1.7</v>
      </c>
    </row>
    <row r="20" customFormat="false" ht="15" hidden="false" customHeight="false" outlineLevel="0" collapsed="false">
      <c r="A20" s="10" t="n">
        <v>1.8</v>
      </c>
      <c r="B20" s="11" t="n">
        <f aca="false">ROUND(ABS(0.9-A20),4)</f>
        <v>0.9</v>
      </c>
      <c r="C20" s="10" t="n">
        <f aca="false">IF(B20&lt;1,1,0)</f>
        <v>1</v>
      </c>
      <c r="D20" s="10" t="n">
        <f aca="false">IF(C20=1,A20,-1)</f>
        <v>1.8</v>
      </c>
    </row>
    <row r="21" customFormat="false" ht="15" hidden="false" customHeight="false" outlineLevel="0" collapsed="false">
      <c r="A21" s="10" t="n">
        <v>1.9</v>
      </c>
      <c r="B21" s="11" t="n">
        <f aca="false">ROUND(ABS(0.9-A21),4)</f>
        <v>1</v>
      </c>
      <c r="C21" s="10" t="n">
        <f aca="false">IF(B21&lt;1,1,0)</f>
        <v>0</v>
      </c>
      <c r="D21" s="10" t="n">
        <f aca="false">IF(C21=1,A21,-1)</f>
        <v>-1</v>
      </c>
    </row>
    <row r="22" customFormat="false" ht="15" hidden="false" customHeight="false" outlineLevel="0" collapsed="false">
      <c r="A22" s="10" t="n">
        <v>2</v>
      </c>
      <c r="B22" s="11" t="n">
        <f aca="false">ROUND(ABS(0.9-A22),4)</f>
        <v>1.1</v>
      </c>
      <c r="C22" s="10" t="n">
        <f aca="false">IF(B22&lt;1,1,0)</f>
        <v>0</v>
      </c>
      <c r="D22" s="10" t="n">
        <f aca="false">IF(C22=1,A22,-1)</f>
        <v>-1</v>
      </c>
    </row>
    <row r="23" customFormat="false" ht="15" hidden="false" customHeight="false" outlineLevel="0" collapsed="false">
      <c r="A23" s="10" t="n">
        <v>2.1</v>
      </c>
      <c r="B23" s="11" t="n">
        <f aca="false">ROUND(ABS(0.9-A23),4)</f>
        <v>1.2</v>
      </c>
      <c r="C23" s="10" t="n">
        <f aca="false">IF(B23&lt;1,1,0)</f>
        <v>0</v>
      </c>
      <c r="D23" s="10" t="n">
        <f aca="false">IF(C23=1,A23,-1)</f>
        <v>-1</v>
      </c>
    </row>
    <row r="24" customFormat="false" ht="15" hidden="false" customHeight="false" outlineLevel="0" collapsed="false">
      <c r="A24" s="10" t="n">
        <v>2.2</v>
      </c>
      <c r="B24" s="11" t="n">
        <f aca="false">ROUND(ABS(0.9-A24),4)</f>
        <v>1.3</v>
      </c>
      <c r="C24" s="10" t="n">
        <f aca="false">IF(B24&lt;1,1,0)</f>
        <v>0</v>
      </c>
      <c r="D24" s="10" t="n">
        <f aca="false">IF(C24=1,A24,-1)</f>
        <v>-1</v>
      </c>
    </row>
    <row r="25" customFormat="false" ht="15" hidden="false" customHeight="false" outlineLevel="0" collapsed="false">
      <c r="A25" s="10" t="n">
        <v>2.3</v>
      </c>
      <c r="B25" s="11" t="n">
        <f aca="false">ROUND(ABS(0.9-A25),4)</f>
        <v>1.4</v>
      </c>
      <c r="C25" s="10" t="n">
        <f aca="false">IF(B25&lt;1,1,0)</f>
        <v>0</v>
      </c>
      <c r="D25" s="10" t="n">
        <f aca="false">IF(C25=1,A25,-1)</f>
        <v>-1</v>
      </c>
    </row>
    <row r="26" customFormat="false" ht="15" hidden="false" customHeight="false" outlineLevel="0" collapsed="false">
      <c r="A26" s="10" t="n">
        <v>2.4</v>
      </c>
      <c r="B26" s="11" t="n">
        <f aca="false">ROUND(ABS(0.9-A26),4)</f>
        <v>1.5</v>
      </c>
      <c r="C26" s="10" t="n">
        <f aca="false">IF(B26&lt;1,1,0)</f>
        <v>0</v>
      </c>
      <c r="D26" s="10" t="n">
        <f aca="false">IF(C26=1,A26,-1)</f>
        <v>-1</v>
      </c>
    </row>
    <row r="27" customFormat="false" ht="15" hidden="false" customHeight="false" outlineLevel="0" collapsed="false">
      <c r="A27" s="10" t="n">
        <v>2.5</v>
      </c>
      <c r="B27" s="11" t="n">
        <f aca="false">ROUND(ABS(0.9-A27),4)</f>
        <v>1.6</v>
      </c>
      <c r="C27" s="10" t="n">
        <f aca="false">IF(B27&lt;1,1,0)</f>
        <v>0</v>
      </c>
      <c r="D27" s="10" t="n">
        <f aca="false">IF(C27=1,A27,-1)</f>
        <v>-1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3" min="3" style="1" width="66"/>
  </cols>
  <sheetData>
    <row r="1" customFormat="false" ht="15" hidden="false" customHeight="true" outlineLevel="0" collapsed="false">
      <c r="A1" s="5" t="s">
        <v>37</v>
      </c>
      <c r="B1" s="5" t="s">
        <v>38</v>
      </c>
      <c r="C1" s="5" t="s">
        <v>39</v>
      </c>
    </row>
    <row r="2" customFormat="false" ht="15" hidden="false" customHeight="true" outlineLevel="0" collapsed="false">
      <c r="A2" s="3" t="s">
        <v>40</v>
      </c>
      <c r="B2" s="12" t="n">
        <v>2.8811</v>
      </c>
      <c r="C2" s="3" t="s">
        <v>41</v>
      </c>
    </row>
    <row r="3" customFormat="false" ht="15" hidden="false" customHeight="true" outlineLevel="0" collapsed="false">
      <c r="A3" s="3" t="s">
        <v>42</v>
      </c>
      <c r="B3" s="12" t="n">
        <v>0.9313</v>
      </c>
      <c r="C3" s="3" t="s">
        <v>43</v>
      </c>
    </row>
    <row r="4" customFormat="false" ht="15" hidden="false" customHeight="true" outlineLevel="0" collapsed="false">
      <c r="A4" s="3" t="s">
        <v>44</v>
      </c>
      <c r="B4" s="12" t="n">
        <v>3.0938</v>
      </c>
      <c r="C4" s="3" t="s">
        <v>45</v>
      </c>
    </row>
    <row r="5" customFormat="false" ht="15" hidden="false" customHeight="true" outlineLevel="0" collapsed="false">
      <c r="A5" s="3" t="s">
        <v>46</v>
      </c>
      <c r="B5" s="12" t="n">
        <v>0.45</v>
      </c>
      <c r="C5" s="3" t="s">
        <v>47</v>
      </c>
    </row>
    <row r="6" customFormat="false" ht="15" hidden="false" customHeight="true" outlineLevel="0" collapsed="false">
      <c r="A6" s="3" t="s">
        <v>48</v>
      </c>
      <c r="B6" s="12" t="n">
        <v>5.626</v>
      </c>
      <c r="C6" s="3" t="s">
        <v>49</v>
      </c>
    </row>
    <row r="7" customFormat="false" ht="15" hidden="false" customHeight="true" outlineLevel="0" collapsed="false">
      <c r="A7" s="3" t="s">
        <v>50</v>
      </c>
      <c r="B7" s="12" t="n">
        <v>5.8598</v>
      </c>
      <c r="C7" s="3" t="s">
        <v>51</v>
      </c>
    </row>
    <row r="8" customFormat="false" ht="15" hidden="false" customHeight="true" outlineLevel="0" collapsed="false">
      <c r="A8" s="3" t="s">
        <v>52</v>
      </c>
      <c r="B8" s="12" t="n">
        <v>10</v>
      </c>
      <c r="C8" s="3" t="s">
        <v>53</v>
      </c>
    </row>
    <row r="9" customFormat="false" ht="15" hidden="false" customHeight="true" outlineLevel="0" collapsed="false">
      <c r="A9" s="3" t="s">
        <v>54</v>
      </c>
      <c r="B9" s="12" t="n">
        <v>1</v>
      </c>
      <c r="C9" s="3" t="s">
        <v>55</v>
      </c>
    </row>
    <row r="10" customFormat="false" ht="15" hidden="false" customHeight="true" outlineLevel="0" collapsed="false">
      <c r="A10" s="3" t="s">
        <v>56</v>
      </c>
      <c r="B10" s="12" t="n">
        <v>0</v>
      </c>
      <c r="C10" s="3" t="s">
        <v>57</v>
      </c>
    </row>
    <row r="11" customFormat="false" ht="15" hidden="false" customHeight="true" outlineLevel="0" collapsed="false">
      <c r="A11" s="3" t="s">
        <v>58</v>
      </c>
      <c r="B11" s="12" t="n">
        <v>1.3605</v>
      </c>
      <c r="C11" s="3" t="s">
        <v>59</v>
      </c>
    </row>
    <row r="12" customFormat="false" ht="15" hidden="false" customHeight="true" outlineLevel="0" collapsed="false">
      <c r="A12" s="3" t="s">
        <v>60</v>
      </c>
      <c r="B12" s="12" t="n">
        <v>0.9</v>
      </c>
      <c r="C12" s="3" t="s">
        <v>61</v>
      </c>
    </row>
    <row r="13" customFormat="false" ht="15" hidden="false" customHeight="true" outlineLevel="0" collapsed="false">
      <c r="A13" s="3" t="s">
        <v>62</v>
      </c>
      <c r="B13" s="12" t="n">
        <v>0</v>
      </c>
      <c r="C13" s="3" t="s">
        <v>63</v>
      </c>
    </row>
    <row r="14" customFormat="false" ht="15" hidden="false" customHeight="true" outlineLevel="0" collapsed="false">
      <c r="A14" s="3" t="s">
        <v>64</v>
      </c>
      <c r="B14" s="12" t="n">
        <v>1.8</v>
      </c>
      <c r="C14" s="3" t="s">
        <v>65</v>
      </c>
    </row>
    <row r="15" customFormat="false" ht="15" hidden="false" customHeight="true" outlineLevel="0" collapsed="false">
      <c r="A15" s="3" t="s">
        <v>66</v>
      </c>
      <c r="B15" s="12" t="n">
        <v>0.128</v>
      </c>
      <c r="C15" s="3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5" t="s">
        <v>37</v>
      </c>
      <c r="B1" s="5" t="s">
        <v>68</v>
      </c>
      <c r="C1" s="5" t="s">
        <v>38</v>
      </c>
      <c r="D1" s="5" t="s">
        <v>69</v>
      </c>
      <c r="E1" s="5" t="s">
        <v>70</v>
      </c>
    </row>
    <row r="2" customFormat="false" ht="15" hidden="false" customHeight="true" outlineLevel="0" collapsed="false">
      <c r="A2" s="3" t="s">
        <v>40</v>
      </c>
      <c r="B2" s="7" t="n">
        <f aca="false">Synchronization!J3</f>
        <v>2.88112526094073</v>
      </c>
      <c r="C2" s="7" t="n">
        <f aca="false">Reference_Values!B2</f>
        <v>2.8811</v>
      </c>
      <c r="D2" s="3" t="n">
        <f aca="false">ABS(B2-C2)</f>
        <v>2.52609407263016E-005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42</v>
      </c>
      <c r="B3" s="7" t="n">
        <f aca="false">Synchronization!J4</f>
        <v>0.931253298057119</v>
      </c>
      <c r="C3" s="7" t="n">
        <f aca="false">Reference_Values!B3</f>
        <v>0.9313</v>
      </c>
      <c r="D3" s="3" t="n">
        <f aca="false">ABS(B3-C3)</f>
        <v>4.67019428811444E-005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44</v>
      </c>
      <c r="B4" s="7" t="n">
        <f aca="false">Synchronization!J5</f>
        <v>3.09381482669822</v>
      </c>
      <c r="C4" s="7" t="n">
        <f aca="false">Reference_Values!B4</f>
        <v>3.0938</v>
      </c>
      <c r="D4" s="3" t="n">
        <f aca="false">ABS(B4-C4)</f>
        <v>1.48266982149536E-005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46</v>
      </c>
      <c r="B5" s="7" t="n">
        <f aca="false">Synchronization!J6</f>
        <v>0.45</v>
      </c>
      <c r="C5" s="7" t="n">
        <f aca="false">Reference_Values!B5</f>
        <v>0.45</v>
      </c>
      <c r="D5" s="3" t="n">
        <f aca="false">ABS(B5-C5)</f>
        <v>0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48</v>
      </c>
      <c r="B6" s="7" t="n">
        <f aca="false">Synchronization!J7</f>
        <v>5.626</v>
      </c>
      <c r="C6" s="7" t="n">
        <f aca="false">Reference_Values!B6</f>
        <v>5.626</v>
      </c>
      <c r="D6" s="3" t="n">
        <f aca="false">ABS(B6-C6)</f>
        <v>0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50</v>
      </c>
      <c r="B7" s="7" t="n">
        <f aca="false">Synchronization!J8</f>
        <v>5.85975890709467</v>
      </c>
      <c r="C7" s="7" t="n">
        <f aca="false">Reference_Values!B7</f>
        <v>5.8598</v>
      </c>
      <c r="D7" s="3" t="n">
        <f aca="false">ABS(B7-C7)</f>
        <v>4.10929053291653E-005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52</v>
      </c>
      <c r="B8" s="7" t="n">
        <f aca="false">Synchronization!J9</f>
        <v>10</v>
      </c>
      <c r="C8" s="7" t="n">
        <f aca="false">Reference_Values!B8</f>
        <v>10</v>
      </c>
      <c r="D8" s="3" t="n">
        <f aca="false">ABS(B8-C8)</f>
        <v>0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54</v>
      </c>
      <c r="B9" s="7" t="n">
        <f aca="false">DecisionQuality!G2</f>
        <v>1</v>
      </c>
      <c r="C9" s="7" t="n">
        <f aca="false">Reference_Values!B9</f>
        <v>1</v>
      </c>
      <c r="D9" s="3" t="n">
        <f aca="false">ABS(B9-C9)</f>
        <v>0</v>
      </c>
      <c r="E9" s="2" t="str">
        <f aca="false">IF(D9&lt;0.0005,"PASS","FAIL")</f>
        <v>PASS</v>
      </c>
    </row>
    <row r="10" customFormat="false" ht="15" hidden="false" customHeight="true" outlineLevel="0" collapsed="false">
      <c r="A10" s="3" t="s">
        <v>56</v>
      </c>
      <c r="B10" s="7" t="n">
        <f aca="false">DecisionQuality!G3</f>
        <v>0</v>
      </c>
      <c r="C10" s="7" t="n">
        <f aca="false">Reference_Values!B10</f>
        <v>0</v>
      </c>
      <c r="D10" s="3" t="n">
        <f aca="false">ABS(B10-C10)</f>
        <v>0</v>
      </c>
      <c r="E10" s="2" t="str">
        <f aca="false">IF(D10&lt;0.0005,"PASS","FAIL")</f>
        <v>PASS</v>
      </c>
    </row>
    <row r="11" customFormat="false" ht="15" hidden="false" customHeight="true" outlineLevel="0" collapsed="false">
      <c r="A11" s="3" t="s">
        <v>58</v>
      </c>
      <c r="B11" s="7" t="n">
        <f aca="false">DecisionQuality!G6</f>
        <v>1.360536185514</v>
      </c>
      <c r="C11" s="7" t="n">
        <f aca="false">Reference_Values!B11</f>
        <v>1.3605</v>
      </c>
      <c r="D11" s="3" t="n">
        <f aca="false">ABS(B11-C11)</f>
        <v>3.61855140003087E-005</v>
      </c>
      <c r="E11" s="2" t="str">
        <f aca="false">IF(D11&lt;0.0005,"PASS","FAIL")</f>
        <v>PASS</v>
      </c>
    </row>
    <row r="12" customFormat="false" ht="15" hidden="false" customHeight="true" outlineLevel="0" collapsed="false">
      <c r="A12" s="3" t="s">
        <v>60</v>
      </c>
      <c r="B12" s="7" t="n">
        <f aca="false">Stability!G2</f>
        <v>0.9</v>
      </c>
      <c r="C12" s="7" t="n">
        <f aca="false">Reference_Values!B12</f>
        <v>0.9</v>
      </c>
      <c r="D12" s="3" t="n">
        <f aca="false">ABS(B12-C12)</f>
        <v>0</v>
      </c>
      <c r="E12" s="2" t="str">
        <f aca="false">IF(D12&lt;0.0005,"PASS","FAIL")</f>
        <v>PASS</v>
      </c>
    </row>
    <row r="13" customFormat="false" ht="15" hidden="false" customHeight="true" outlineLevel="0" collapsed="false">
      <c r="A13" s="3" t="s">
        <v>62</v>
      </c>
      <c r="B13" s="7" t="n">
        <f aca="false">Stability!G3</f>
        <v>0</v>
      </c>
      <c r="C13" s="7" t="n">
        <f aca="false">Reference_Values!B13</f>
        <v>0</v>
      </c>
      <c r="D13" s="3" t="n">
        <f aca="false">ABS(B13-C13)</f>
        <v>0</v>
      </c>
      <c r="E13" s="2" t="str">
        <f aca="false">IF(D13&lt;0.0005,"PASS","FAIL")</f>
        <v>PASS</v>
      </c>
    </row>
    <row r="14" customFormat="false" ht="15" hidden="false" customHeight="true" outlineLevel="0" collapsed="false">
      <c r="A14" s="3" t="s">
        <v>64</v>
      </c>
      <c r="B14" s="7" t="n">
        <f aca="false">Stability!G4</f>
        <v>1.8</v>
      </c>
      <c r="C14" s="7" t="n">
        <f aca="false">Reference_Values!B14</f>
        <v>1.8</v>
      </c>
      <c r="D14" s="3" t="n">
        <f aca="false">ABS(B14-C14)</f>
        <v>0</v>
      </c>
      <c r="E14" s="2" t="str">
        <f aca="false">IF(D14&lt;0.0005,"PASS","FAIL")</f>
        <v>PASS</v>
      </c>
    </row>
    <row r="15" customFormat="false" ht="15" hidden="false" customHeight="true" outlineLevel="0" collapsed="false">
      <c r="A15" s="3" t="s">
        <v>66</v>
      </c>
      <c r="B15" s="7" t="n">
        <f aca="false">Stability!G5</f>
        <v>0.128</v>
      </c>
      <c r="C15" s="7" t="n">
        <f aca="false">Reference_Values!B15</f>
        <v>0.128</v>
      </c>
      <c r="D15" s="3" t="n">
        <f aca="false">ABS(B15-C15)</f>
        <v>0</v>
      </c>
      <c r="E15" s="2" t="str">
        <f aca="false">IF(D15&lt;0.0005,"PASS","FAIL")</f>
        <v>PASS</v>
      </c>
    </row>
    <row r="17" customFormat="false" ht="15" hidden="false" customHeight="true" outlineLevel="0" collapsed="false">
      <c r="A17" s="3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2026-07-14T01:06:53Z</dcterms:created>
  <dc:creator>openpyxl</dc:creator>
  <dc:description/>
  <dc:language>en-US</dc:language>
  <cp:lastModifiedBy/>
  <dcterms:modified xsi:type="dcterms:W3CDTF">2026-07-14T01:07:25Z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